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hidePivotFieldList="1" defaultThemeVersion="124226"/>
  <bookViews>
    <workbookView xWindow="195" yWindow="60" windowWidth="25035" windowHeight="11805"/>
  </bookViews>
  <sheets>
    <sheet name="Begroting DW" sheetId="1" r:id="rId1"/>
    <sheet name="Begroting SRA" sheetId="8" r:id="rId2"/>
    <sheet name="Samenvatting" sheetId="10" r:id="rId3"/>
    <sheet name="Liquiditeitsprognose" sheetId="7" r:id="rId4"/>
  </sheets>
  <calcPr calcId="125725" calcMode="manual"/>
</workbook>
</file>

<file path=xl/calcChain.xml><?xml version="1.0" encoding="utf-8"?>
<calcChain xmlns="http://schemas.openxmlformats.org/spreadsheetml/2006/main">
  <c r="AM22" i="7"/>
  <c r="AL22"/>
  <c r="AK22"/>
  <c r="AJ22"/>
  <c r="AI22"/>
  <c r="AH22"/>
  <c r="AG22"/>
  <c r="AF22"/>
  <c r="AE22"/>
  <c r="AD22"/>
  <c r="AC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D22"/>
  <c r="AM21"/>
  <c r="AL21"/>
  <c r="AK21"/>
  <c r="AJ21"/>
  <c r="AI21"/>
  <c r="AH21"/>
  <c r="AG21"/>
  <c r="AF21"/>
  <c r="AE21"/>
  <c r="AD21"/>
  <c r="AC21"/>
  <c r="AB21"/>
  <c r="AA21"/>
  <c r="Z21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D21"/>
  <c r="C20"/>
  <c r="F6" i="1"/>
  <c r="F18" i="8"/>
  <c r="F6"/>
  <c r="F7"/>
  <c r="F8"/>
  <c r="F8" i="1"/>
  <c r="E19" i="10"/>
  <c r="D19"/>
  <c r="C19"/>
  <c r="E18"/>
  <c r="D18"/>
  <c r="C18"/>
  <c r="E17"/>
  <c r="D17"/>
  <c r="C17"/>
  <c r="E16"/>
  <c r="C16"/>
  <c r="D15"/>
  <c r="D10"/>
  <c r="E10"/>
  <c r="C10"/>
  <c r="D9"/>
  <c r="E9"/>
  <c r="C9"/>
  <c r="D8"/>
  <c r="E8"/>
  <c r="F8" s="1"/>
  <c r="C8"/>
  <c r="E7"/>
  <c r="G18" l="1"/>
  <c r="G19"/>
  <c r="G8"/>
  <c r="G10"/>
  <c r="G17"/>
  <c r="G9"/>
  <c r="E15" l="1"/>
  <c r="E20" s="1"/>
  <c r="C15"/>
  <c r="F9" i="8"/>
  <c r="F10"/>
  <c r="F11"/>
  <c r="F12"/>
  <c r="F13"/>
  <c r="F14"/>
  <c r="F15"/>
  <c r="D16" i="10"/>
  <c r="F19" i="8"/>
  <c r="F20"/>
  <c r="F21"/>
  <c r="F22"/>
  <c r="F23"/>
  <c r="F24"/>
  <c r="F25"/>
  <c r="F26"/>
  <c r="F27"/>
  <c r="F30"/>
  <c r="F31"/>
  <c r="F32"/>
  <c r="F33"/>
  <c r="F34"/>
  <c r="F35"/>
  <c r="F36"/>
  <c r="F37"/>
  <c r="F38"/>
  <c r="F39"/>
  <c r="F42"/>
  <c r="F43"/>
  <c r="F44"/>
  <c r="F45"/>
  <c r="F46"/>
  <c r="F47"/>
  <c r="F48"/>
  <c r="F49"/>
  <c r="F50"/>
  <c r="F51"/>
  <c r="F54"/>
  <c r="F55"/>
  <c r="F56"/>
  <c r="F57"/>
  <c r="F58"/>
  <c r="F59"/>
  <c r="F60"/>
  <c r="F61"/>
  <c r="F62"/>
  <c r="F63"/>
  <c r="F63" i="1"/>
  <c r="F62"/>
  <c r="F61"/>
  <c r="F60"/>
  <c r="F59"/>
  <c r="F58"/>
  <c r="F57"/>
  <c r="F56"/>
  <c r="F55"/>
  <c r="F54"/>
  <c r="G16" i="10" l="1"/>
  <c r="D20"/>
  <c r="G28" i="8"/>
  <c r="G15" i="10"/>
  <c r="C20"/>
  <c r="G16" i="8"/>
  <c r="G64"/>
  <c r="G52"/>
  <c r="G40"/>
  <c r="G20" i="10" l="1"/>
  <c r="G66" i="8"/>
  <c r="J6"/>
  <c r="J7" s="1"/>
  <c r="J8" s="1"/>
  <c r="AJ23" i="7"/>
  <c r="AF23"/>
  <c r="AB23"/>
  <c r="X23"/>
  <c r="T23"/>
  <c r="P23"/>
  <c r="L23"/>
  <c r="H23"/>
  <c r="D23"/>
  <c r="AM23"/>
  <c r="AI23"/>
  <c r="AE23"/>
  <c r="AA23"/>
  <c r="W23"/>
  <c r="S23"/>
  <c r="O23"/>
  <c r="K23"/>
  <c r="G23"/>
  <c r="C19"/>
  <c r="C18"/>
  <c r="C17"/>
  <c r="C16"/>
  <c r="C15"/>
  <c r="C14"/>
  <c r="C13"/>
  <c r="C12"/>
  <c r="C11"/>
  <c r="C10"/>
  <c r="AM9"/>
  <c r="AL9"/>
  <c r="AK9"/>
  <c r="AJ9"/>
  <c r="AI9"/>
  <c r="AH9"/>
  <c r="AG9"/>
  <c r="AF9"/>
  <c r="AE9"/>
  <c r="AD9"/>
  <c r="AC9"/>
  <c r="AB9"/>
  <c r="AA9"/>
  <c r="Z9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D9"/>
  <c r="F43" i="1"/>
  <c r="F44"/>
  <c r="F45"/>
  <c r="F46"/>
  <c r="F47"/>
  <c r="F48"/>
  <c r="F49"/>
  <c r="F50"/>
  <c r="F51"/>
  <c r="F31"/>
  <c r="F32"/>
  <c r="F33"/>
  <c r="F34"/>
  <c r="F35"/>
  <c r="F36"/>
  <c r="F37"/>
  <c r="F38"/>
  <c r="F39"/>
  <c r="F19"/>
  <c r="C7" i="10" s="1"/>
  <c r="F20" i="1"/>
  <c r="F21"/>
  <c r="F22"/>
  <c r="F23"/>
  <c r="F24"/>
  <c r="F25"/>
  <c r="F26"/>
  <c r="F27"/>
  <c r="F14"/>
  <c r="F10"/>
  <c r="F11"/>
  <c r="F12"/>
  <c r="F9"/>
  <c r="E6" i="10"/>
  <c r="E11" s="1"/>
  <c r="E22" s="1"/>
  <c r="E23" s="1"/>
  <c r="E24" s="1"/>
  <c r="F7" i="1"/>
  <c r="D6" i="10" s="1"/>
  <c r="C6"/>
  <c r="F13" i="1"/>
  <c r="F15"/>
  <c r="F18"/>
  <c r="D7" i="10" s="1"/>
  <c r="F30" i="1"/>
  <c r="F42"/>
  <c r="G64"/>
  <c r="G7" i="10" l="1"/>
  <c r="C11"/>
  <c r="C22" s="1"/>
  <c r="C23" s="1"/>
  <c r="C24" s="1"/>
  <c r="G6"/>
  <c r="D11"/>
  <c r="D22" s="1"/>
  <c r="G16" i="1"/>
  <c r="G40"/>
  <c r="G52"/>
  <c r="G28"/>
  <c r="C22" i="7"/>
  <c r="F23"/>
  <c r="J23"/>
  <c r="N23"/>
  <c r="R23"/>
  <c r="V23"/>
  <c r="Z23"/>
  <c r="AD23"/>
  <c r="AH23"/>
  <c r="AL23"/>
  <c r="C21"/>
  <c r="E23"/>
  <c r="I23"/>
  <c r="M23"/>
  <c r="Q23"/>
  <c r="U23"/>
  <c r="Y23"/>
  <c r="AC23"/>
  <c r="AG23"/>
  <c r="AK23"/>
  <c r="G11" i="10" l="1"/>
  <c r="G22" s="1"/>
  <c r="D23"/>
  <c r="D24" s="1"/>
  <c r="J6" i="1"/>
  <c r="J11" i="8" s="1"/>
  <c r="G66" i="1"/>
  <c r="C23" i="7"/>
  <c r="J7" i="1" l="1"/>
  <c r="J8" s="1"/>
  <c r="J11"/>
  <c r="J10" i="8"/>
  <c r="J5" i="10"/>
  <c r="G23"/>
  <c r="G24" s="1"/>
  <c r="J10" i="1"/>
  <c r="J4" i="10"/>
  <c r="K4" l="1"/>
  <c r="K5"/>
</calcChain>
</file>

<file path=xl/sharedStrings.xml><?xml version="1.0" encoding="utf-8"?>
<sst xmlns="http://schemas.openxmlformats.org/spreadsheetml/2006/main" count="106" uniqueCount="57">
  <si>
    <t>Kostensoort</t>
  </si>
  <si>
    <t>Prijs/ uurtarief</t>
  </si>
  <si>
    <t>Totaal</t>
  </si>
  <si>
    <t>Alleen gele cellen invullen</t>
  </si>
  <si>
    <t>Startdatum project:</t>
  </si>
  <si>
    <t>Einddatum project:</t>
  </si>
  <si>
    <t>Prognose subsidiabele kosten per maand</t>
  </si>
  <si>
    <t>Totale kosten</t>
  </si>
  <si>
    <t>TOTAAL KOSTEN</t>
  </si>
  <si>
    <t>Aantal trajecten, uren etc.</t>
  </si>
  <si>
    <t>Activiteit</t>
  </si>
  <si>
    <t>Toelichting op activiteit</t>
  </si>
  <si>
    <t>Totaal activiteit</t>
  </si>
  <si>
    <t>Totaal activiteiten</t>
  </si>
  <si>
    <t>nr activiteit DW/ SRA</t>
  </si>
  <si>
    <t>Overhead 15%)</t>
  </si>
  <si>
    <t>DW - Ondersteuning met ontslag bedreigde werknemers</t>
  </si>
  <si>
    <t>DW - Ondersteuning aan ontslag bedreigde werknermers</t>
  </si>
  <si>
    <t>DW - Ondersteuning bij oriëntatie loopbaanmogelijkheden</t>
  </si>
  <si>
    <t>DW - Om- of bijscholing</t>
  </si>
  <si>
    <t>Loonkosten</t>
  </si>
  <si>
    <t>Vrijwilligersvergoeding</t>
  </si>
  <si>
    <t>Externe kosten</t>
  </si>
  <si>
    <t>SRA - Arbeidsmarktpartijen</t>
  </si>
  <si>
    <t>SRA - Arbeidsmarktinfomatie</t>
  </si>
  <si>
    <t>SRA - Arbeidsmarktbeleid</t>
  </si>
  <si>
    <t>Activiteit DW 1:</t>
  </si>
  <si>
    <t>Activiteit DW 5:</t>
  </si>
  <si>
    <t>Activiteit DW 4:</t>
  </si>
  <si>
    <t>Activiteit DW 3:</t>
  </si>
  <si>
    <t>Activiteit DW 2:</t>
  </si>
  <si>
    <t>Activiteit SRA 1:</t>
  </si>
  <si>
    <t>Activiteit SRA 2:</t>
  </si>
  <si>
    <t>Activiteit SRA 3:</t>
  </si>
  <si>
    <t>Activiteit SRA 4:</t>
  </si>
  <si>
    <t>Activiteit SRA 5:</t>
  </si>
  <si>
    <t>Omschrijving kosten</t>
  </si>
  <si>
    <t>Overhead 15%</t>
  </si>
  <si>
    <t>Directe kosten</t>
  </si>
  <si>
    <t>Percentage DW</t>
  </si>
  <si>
    <t>Percentage SRA</t>
  </si>
  <si>
    <t>Samenvatting DW</t>
  </si>
  <si>
    <t>Nr. Activiteit</t>
  </si>
  <si>
    <t>Samenvatting SRA</t>
  </si>
  <si>
    <t>subtotaal</t>
  </si>
  <si>
    <t>Eindtotaal beide onderdelen</t>
  </si>
  <si>
    <r>
      <rPr>
        <sz val="11"/>
        <rFont val="Wingdings"/>
        <charset val="2"/>
      </rPr>
      <t>Ø</t>
    </r>
    <r>
      <rPr>
        <sz val="11"/>
        <rFont val="Calibri"/>
        <family val="2"/>
      </rPr>
      <t xml:space="preserve"> </t>
    </r>
    <r>
      <rPr>
        <sz val="11"/>
        <rFont val="Calibri"/>
        <family val="2"/>
        <scheme val="minor"/>
      </rPr>
      <t>Op het aanvraagformulier vult u per activiteit de directe loonkosten en externe kosten in. Hieronder volgt automatisch de totaaltelling.</t>
    </r>
  </si>
  <si>
    <t>Overheadkosten (15% over directe kosten)</t>
  </si>
  <si>
    <t>Eindtotaal kosten</t>
  </si>
  <si>
    <t>Prijs / uurtarief</t>
  </si>
  <si>
    <t>Invoerschema voor het benoemen van de uit te voeren activiteiten en de begrote kosten voor een projectaanvraag voor SRA</t>
  </si>
  <si>
    <t>Invoerschema voor het benoemen van de uit te voeren activiteiten en de begrote kosten voor een projectaanvraag voor DW</t>
  </si>
  <si>
    <t>Samenvatting van de kosten ten behoeve van het aanvraagformulier voor een subsidieaanvraag voor de regeling DWSRA</t>
  </si>
  <si>
    <t>Invoerschema voor het opstellen van een liquiditeitsprognose voor een projectaanvraag voor de regeling DWSRA</t>
  </si>
  <si>
    <r>
      <rPr>
        <sz val="11"/>
        <rFont val="Wingdings"/>
        <charset val="2"/>
      </rPr>
      <t>Ø</t>
    </r>
    <r>
      <rPr>
        <sz val="11"/>
        <rFont val="Calibri"/>
        <family val="2"/>
      </rPr>
      <t xml:space="preserve"> </t>
    </r>
    <r>
      <rPr>
        <sz val="11"/>
        <rFont val="Calibri"/>
        <family val="2"/>
        <scheme val="minor"/>
      </rPr>
      <t xml:space="preserve">Vul de startdatum van het project in in cel B4, daarna de einddatum van het project in cel B5. Daarna per activiteit in kolommen D9 t/m D18 en verder de verwachte uitgaven (en inkomsten) gedurende het project. </t>
    </r>
  </si>
  <si>
    <r>
      <rPr>
        <sz val="11"/>
        <rFont val="Wingdings"/>
        <charset val="2"/>
      </rPr>
      <t>Ø</t>
    </r>
    <r>
      <rPr>
        <sz val="11"/>
        <rFont val="Calibri"/>
        <family val="2"/>
      </rPr>
      <t xml:space="preserve"> </t>
    </r>
    <r>
      <rPr>
        <sz val="11"/>
        <rFont val="Calibri"/>
        <family val="2"/>
        <scheme val="minor"/>
      </rPr>
      <t>Vul onderstaand per activiteit (selecteer dmv een drop-down-menu), in kolom B (toelichting op acitviteit) de toelichting op de uit te voeren activiteit. In kolom C (kostensoort) geeft u dmv een drop-down-menu aan om welke kostensoort het gaat, in kolom D (aantal trajecten, uren etc) bijvoorbeeld de benodigde uren of aantal maanden dan wel trajecten, in kolom E (prijs/uurtarief) bijvoorbeeld de maandlasten of uurtarief in.</t>
    </r>
  </si>
  <si>
    <t>Inkomsten</t>
  </si>
</sst>
</file>

<file path=xl/styles.xml><?xml version="1.0" encoding="utf-8"?>
<styleSheet xmlns="http://schemas.openxmlformats.org/spreadsheetml/2006/main">
  <numFmts count="4">
    <numFmt numFmtId="44" formatCode="_ &quot;€&quot;\ * #,##0.00_ ;_ &quot;€&quot;\ * \-#,##0.00_ ;_ &quot;€&quot;\ * &quot;-&quot;??_ ;_ @_ "/>
    <numFmt numFmtId="164" formatCode="[$-413]mmm/yy;@"/>
    <numFmt numFmtId="165" formatCode="_ [$€-2]\ * #,##0.00_ ;_ [$€-2]\ * \-#,##0.00_ ;_ [$€-2]\ * &quot;-&quot;??_ ;_ @_ "/>
    <numFmt numFmtId="166" formatCode="_ [$€-2]\ * #,##0_ ;_ [$€-2]\ * \-#,##0_ ;_ [$€-2]\ * &quot;-&quot;??_ ;_ @_ 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Wingdings"/>
      <charset val="2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3">
    <xf numFmtId="0" fontId="0" fillId="0" borderId="0" xfId="0"/>
    <xf numFmtId="0" fontId="0" fillId="2" borderId="0" xfId="0" applyFill="1"/>
    <xf numFmtId="0" fontId="0" fillId="2" borderId="0" xfId="0" applyFill="1" applyBorder="1"/>
    <xf numFmtId="3" fontId="1" fillId="2" borderId="1" xfId="0" applyNumberFormat="1" applyFont="1" applyFill="1" applyBorder="1" applyProtection="1"/>
    <xf numFmtId="3" fontId="0" fillId="2" borderId="0" xfId="0" applyNumberFormat="1" applyFill="1"/>
    <xf numFmtId="0" fontId="3" fillId="2" borderId="0" xfId="0" applyFont="1" applyFill="1"/>
    <xf numFmtId="44" fontId="0" fillId="2" borderId="2" xfId="0" applyNumberFormat="1" applyFill="1" applyBorder="1"/>
    <xf numFmtId="44" fontId="1" fillId="2" borderId="3" xfId="0" applyNumberFormat="1" applyFont="1" applyFill="1" applyBorder="1"/>
    <xf numFmtId="44" fontId="0" fillId="2" borderId="3" xfId="0" applyNumberFormat="1" applyFill="1" applyBorder="1"/>
    <xf numFmtId="0" fontId="0" fillId="2" borderId="2" xfId="0" applyFill="1" applyBorder="1"/>
    <xf numFmtId="0" fontId="0" fillId="2" borderId="4" xfId="0" applyFill="1" applyBorder="1"/>
    <xf numFmtId="3" fontId="0" fillId="2" borderId="4" xfId="0" applyNumberFormat="1" applyFill="1" applyBorder="1"/>
    <xf numFmtId="44" fontId="0" fillId="2" borderId="4" xfId="0" applyNumberFormat="1" applyFill="1" applyBorder="1"/>
    <xf numFmtId="44" fontId="1" fillId="2" borderId="1" xfId="0" applyNumberFormat="1" applyFont="1" applyFill="1" applyBorder="1"/>
    <xf numFmtId="3" fontId="0" fillId="2" borderId="0" xfId="0" applyNumberFormat="1" applyFill="1" applyBorder="1"/>
    <xf numFmtId="44" fontId="0" fillId="2" borderId="0" xfId="0" applyNumberFormat="1" applyFill="1" applyBorder="1"/>
    <xf numFmtId="44" fontId="0" fillId="2" borderId="0" xfId="0" applyNumberFormat="1" applyFill="1"/>
    <xf numFmtId="0" fontId="1" fillId="3" borderId="4" xfId="0" applyFont="1" applyFill="1" applyBorder="1" applyAlignment="1"/>
    <xf numFmtId="44" fontId="0" fillId="3" borderId="5" xfId="0" applyNumberFormat="1" applyFill="1" applyBorder="1"/>
    <xf numFmtId="0" fontId="1" fillId="3" borderId="6" xfId="0" applyFont="1" applyFill="1" applyBorder="1" applyAlignment="1"/>
    <xf numFmtId="14" fontId="0" fillId="4" borderId="1" xfId="0" applyNumberFormat="1" applyFill="1" applyBorder="1" applyAlignment="1" applyProtection="1">
      <alignment horizontal="right"/>
      <protection locked="0"/>
    </xf>
    <xf numFmtId="3" fontId="0" fillId="4" borderId="1" xfId="0" applyNumberFormat="1" applyFill="1" applyBorder="1" applyProtection="1">
      <protection locked="0"/>
    </xf>
    <xf numFmtId="0" fontId="4" fillId="2" borderId="0" xfId="0" applyFont="1" applyFill="1" applyProtection="1"/>
    <xf numFmtId="0" fontId="0" fillId="2" borderId="0" xfId="0" applyFill="1" applyProtection="1"/>
    <xf numFmtId="0" fontId="1" fillId="2" borderId="0" xfId="0" applyFont="1" applyFill="1" applyAlignment="1" applyProtection="1">
      <alignment horizontal="right"/>
    </xf>
    <xf numFmtId="14" fontId="0" fillId="2" borderId="0" xfId="0" applyNumberFormat="1" applyFill="1" applyProtection="1"/>
    <xf numFmtId="0" fontId="1" fillId="2" borderId="0" xfId="0" applyFont="1" applyFill="1" applyBorder="1" applyProtection="1"/>
    <xf numFmtId="0" fontId="0" fillId="2" borderId="0" xfId="0" applyFont="1" applyFill="1" applyBorder="1" applyProtection="1"/>
    <xf numFmtId="0" fontId="0" fillId="2" borderId="0" xfId="0" applyFill="1" applyBorder="1" applyProtection="1"/>
    <xf numFmtId="0" fontId="1" fillId="2" borderId="1" xfId="0" applyFont="1" applyFill="1" applyBorder="1" applyProtection="1"/>
    <xf numFmtId="3" fontId="0" fillId="2" borderId="0" xfId="0" applyNumberFormat="1" applyFill="1" applyProtection="1"/>
    <xf numFmtId="3" fontId="0" fillId="2" borderId="1" xfId="0" applyNumberFormat="1" applyFill="1" applyBorder="1" applyProtection="1">
      <protection hidden="1"/>
    </xf>
    <xf numFmtId="3" fontId="1" fillId="2" borderId="1" xfId="0" applyNumberFormat="1" applyFont="1" applyFill="1" applyBorder="1" applyProtection="1">
      <protection hidden="1"/>
    </xf>
    <xf numFmtId="164" fontId="1" fillId="2" borderId="1" xfId="0" applyNumberFormat="1" applyFont="1" applyFill="1" applyBorder="1" applyProtection="1">
      <protection hidden="1"/>
    </xf>
    <xf numFmtId="0" fontId="0" fillId="2" borderId="0" xfId="0" applyFill="1" applyAlignment="1">
      <alignment vertical="top"/>
    </xf>
    <xf numFmtId="0" fontId="0" fillId="3" borderId="0" xfId="0" applyFill="1"/>
    <xf numFmtId="0" fontId="2" fillId="5" borderId="1" xfId="0" applyFont="1" applyFill="1" applyBorder="1" applyAlignment="1">
      <alignment vertical="top"/>
    </xf>
    <xf numFmtId="3" fontId="2" fillId="5" borderId="1" xfId="0" applyNumberFormat="1" applyFont="1" applyFill="1" applyBorder="1" applyAlignment="1">
      <alignment vertical="top" wrapText="1"/>
    </xf>
    <xf numFmtId="49" fontId="2" fillId="5" borderId="1" xfId="0" applyNumberFormat="1" applyFont="1" applyFill="1" applyBorder="1" applyAlignment="1">
      <alignment vertical="top" wrapText="1"/>
    </xf>
    <xf numFmtId="44" fontId="0" fillId="3" borderId="9" xfId="0" applyNumberFormat="1" applyFill="1" applyBorder="1"/>
    <xf numFmtId="44" fontId="0" fillId="3" borderId="10" xfId="0" applyNumberFormat="1" applyFill="1" applyBorder="1"/>
    <xf numFmtId="44" fontId="1" fillId="3" borderId="13" xfId="0" applyNumberFormat="1" applyFont="1" applyFill="1" applyBorder="1"/>
    <xf numFmtId="44" fontId="1" fillId="3" borderId="11" xfId="0" applyNumberFormat="1" applyFont="1" applyFill="1" applyBorder="1"/>
    <xf numFmtId="0" fontId="0" fillId="3" borderId="12" xfId="0" applyFill="1" applyBorder="1"/>
    <xf numFmtId="44" fontId="1" fillId="3" borderId="14" xfId="0" applyNumberFormat="1" applyFont="1" applyFill="1" applyBorder="1"/>
    <xf numFmtId="9" fontId="1" fillId="3" borderId="13" xfId="1" applyFont="1" applyFill="1" applyBorder="1"/>
    <xf numFmtId="9" fontId="1" fillId="3" borderId="14" xfId="1" applyFont="1" applyFill="1" applyBorder="1"/>
    <xf numFmtId="0" fontId="0" fillId="3" borderId="9" xfId="0" applyFont="1" applyFill="1" applyBorder="1"/>
    <xf numFmtId="0" fontId="0" fillId="3" borderId="12" xfId="0" applyFont="1" applyFill="1" applyBorder="1" applyAlignment="1">
      <alignment vertical="top" wrapText="1"/>
    </xf>
    <xf numFmtId="9" fontId="6" fillId="3" borderId="13" xfId="1" applyFont="1" applyFill="1" applyBorder="1"/>
    <xf numFmtId="9" fontId="6" fillId="3" borderId="14" xfId="1" applyFont="1" applyFill="1" applyBorder="1"/>
    <xf numFmtId="0" fontId="1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1" fillId="6" borderId="12" xfId="0" applyFont="1" applyFill="1" applyBorder="1" applyAlignment="1">
      <alignment vertical="top" wrapText="1"/>
    </xf>
    <xf numFmtId="0" fontId="0" fillId="0" borderId="1" xfId="0" applyBorder="1"/>
    <xf numFmtId="0" fontId="5" fillId="7" borderId="1" xfId="0" applyFont="1" applyFill="1" applyBorder="1" applyAlignment="1">
      <alignment vertical="top" wrapText="1"/>
    </xf>
    <xf numFmtId="0" fontId="1" fillId="7" borderId="1" xfId="0" applyFont="1" applyFill="1" applyBorder="1"/>
    <xf numFmtId="0" fontId="1" fillId="7" borderId="1" xfId="0" applyFont="1" applyFill="1" applyBorder="1" applyAlignment="1">
      <alignment vertical="top" wrapText="1"/>
    </xf>
    <xf numFmtId="0" fontId="1" fillId="7" borderId="1" xfId="0" applyFont="1" applyFill="1" applyBorder="1" applyAlignment="1">
      <alignment horizontal="left" vertical="top" wrapText="1"/>
    </xf>
    <xf numFmtId="165" fontId="0" fillId="0" borderId="1" xfId="0" applyNumberFormat="1" applyBorder="1"/>
    <xf numFmtId="165" fontId="1" fillId="7" borderId="1" xfId="0" applyNumberFormat="1" applyFont="1" applyFill="1" applyBorder="1" applyAlignment="1">
      <alignment vertical="top" wrapText="1"/>
    </xf>
    <xf numFmtId="0" fontId="1" fillId="6" borderId="9" xfId="0" applyFont="1" applyFill="1" applyBorder="1" applyAlignment="1">
      <alignment vertical="top"/>
    </xf>
    <xf numFmtId="165" fontId="1" fillId="0" borderId="1" xfId="0" applyNumberFormat="1" applyFont="1" applyFill="1" applyBorder="1" applyAlignment="1">
      <alignment vertical="top" wrapText="1"/>
    </xf>
    <xf numFmtId="165" fontId="1" fillId="7" borderId="1" xfId="0" applyNumberFormat="1" applyFont="1" applyFill="1" applyBorder="1" applyAlignment="1">
      <alignment horizontal="left" vertical="top" wrapText="1"/>
    </xf>
    <xf numFmtId="0" fontId="0" fillId="0" borderId="0" xfId="0" applyFill="1"/>
    <xf numFmtId="0" fontId="1" fillId="0" borderId="1" xfId="0" applyFont="1" applyFill="1" applyBorder="1"/>
    <xf numFmtId="0" fontId="1" fillId="0" borderId="1" xfId="0" applyFont="1" applyFill="1" applyBorder="1" applyAlignment="1">
      <alignment vertical="top" wrapText="1"/>
    </xf>
    <xf numFmtId="165" fontId="0" fillId="0" borderId="1" xfId="0" applyNumberFormat="1" applyFill="1" applyBorder="1"/>
    <xf numFmtId="165" fontId="1" fillId="0" borderId="1" xfId="0" applyNumberFormat="1" applyFont="1" applyFill="1" applyBorder="1" applyAlignment="1">
      <alignment horizontal="left" vertical="top" wrapText="1"/>
    </xf>
    <xf numFmtId="9" fontId="1" fillId="6" borderId="13" xfId="1" applyFont="1" applyFill="1" applyBorder="1" applyAlignment="1">
      <alignment horizontal="center" vertical="top"/>
    </xf>
    <xf numFmtId="9" fontId="1" fillId="6" borderId="14" xfId="1" applyFont="1" applyFill="1" applyBorder="1" applyAlignment="1">
      <alignment horizontal="center" vertical="top"/>
    </xf>
    <xf numFmtId="166" fontId="0" fillId="4" borderId="1" xfId="0" applyNumberFormat="1" applyFill="1" applyBorder="1" applyProtection="1">
      <protection locked="0"/>
    </xf>
    <xf numFmtId="166" fontId="0" fillId="4" borderId="1" xfId="0" applyNumberFormat="1" applyFill="1" applyBorder="1" applyAlignment="1" applyProtection="1">
      <alignment horizontal="left"/>
      <protection locked="0"/>
    </xf>
    <xf numFmtId="0" fontId="1" fillId="2" borderId="0" xfId="0" applyFont="1" applyFill="1" applyBorder="1" applyAlignment="1">
      <alignment vertical="top"/>
    </xf>
    <xf numFmtId="0" fontId="1" fillId="2" borderId="0" xfId="0" applyFont="1" applyFill="1" applyAlignment="1">
      <alignment vertical="top"/>
    </xf>
    <xf numFmtId="0" fontId="7" fillId="2" borderId="0" xfId="0" applyFont="1" applyFill="1" applyAlignment="1">
      <alignment vertical="top"/>
    </xf>
    <xf numFmtId="165" fontId="0" fillId="2" borderId="0" xfId="0" applyNumberFormat="1" applyFill="1"/>
    <xf numFmtId="165" fontId="0" fillId="0" borderId="1" xfId="0" applyNumberFormat="1" applyFont="1" applyFill="1" applyBorder="1" applyAlignment="1">
      <alignment vertical="top" wrapText="1"/>
    </xf>
    <xf numFmtId="0" fontId="0" fillId="4" borderId="2" xfId="0" applyFill="1" applyBorder="1" applyAlignment="1" applyProtection="1">
      <alignment horizontal="left"/>
      <protection locked="0"/>
    </xf>
    <xf numFmtId="0" fontId="0" fillId="4" borderId="6" xfId="0" applyFill="1" applyBorder="1" applyAlignment="1" applyProtection="1">
      <alignment horizontal="left"/>
      <protection locked="0"/>
    </xf>
    <xf numFmtId="0" fontId="0" fillId="4" borderId="7" xfId="0" applyFill="1" applyBorder="1" applyAlignment="1" applyProtection="1">
      <alignment horizontal="left" vertical="top" wrapText="1"/>
      <protection locked="0"/>
    </xf>
    <xf numFmtId="0" fontId="0" fillId="4" borderId="3" xfId="0" applyFill="1" applyBorder="1" applyAlignment="1" applyProtection="1">
      <alignment horizontal="left" vertical="top" wrapText="1"/>
      <protection locked="0"/>
    </xf>
    <xf numFmtId="0" fontId="0" fillId="4" borderId="8" xfId="0" applyFill="1" applyBorder="1" applyAlignment="1" applyProtection="1">
      <alignment horizontal="left" vertical="top" wrapText="1"/>
      <protection locked="0"/>
    </xf>
    <xf numFmtId="0" fontId="7" fillId="2" borderId="0" xfId="0" applyFont="1" applyFill="1" applyAlignment="1">
      <alignment vertical="top" wrapText="1"/>
    </xf>
    <xf numFmtId="0" fontId="0" fillId="2" borderId="0" xfId="0" applyFill="1" applyAlignment="1">
      <alignment vertical="top" wrapText="1"/>
    </xf>
    <xf numFmtId="0" fontId="7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4" borderId="2" xfId="0" applyFill="1" applyBorder="1" applyAlignment="1" applyProtection="1">
      <alignment horizontal="left"/>
      <protection locked="0"/>
    </xf>
    <xf numFmtId="0" fontId="0" fillId="4" borderId="6" xfId="0" applyFill="1" applyBorder="1" applyAlignment="1" applyProtection="1">
      <alignment horizontal="left"/>
      <protection locked="0"/>
    </xf>
    <xf numFmtId="0" fontId="5" fillId="2" borderId="2" xfId="0" applyFont="1" applyFill="1" applyBorder="1" applyAlignment="1" applyProtection="1">
      <alignment horizontal="left"/>
    </xf>
    <xf numFmtId="0" fontId="5" fillId="2" borderId="6" xfId="0" applyFont="1" applyFill="1" applyBorder="1" applyAlignment="1" applyProtection="1">
      <alignment horizontal="left"/>
    </xf>
    <xf numFmtId="0" fontId="1" fillId="2" borderId="2" xfId="0" applyFont="1" applyFill="1" applyBorder="1" applyAlignment="1" applyProtection="1">
      <alignment horizontal="left"/>
    </xf>
    <xf numFmtId="0" fontId="1" fillId="2" borderId="6" xfId="0" applyFont="1" applyFill="1" applyBorder="1" applyAlignment="1" applyProtection="1">
      <alignment horizontal="left"/>
    </xf>
  </cellXfs>
  <cellStyles count="2">
    <cellStyle name="Procent" xfId="1" builtinId="5"/>
    <cellStyle name="Standaard" xfId="0" builtinId="0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3" name="Tekstvak 2"/>
        <xdr:cNvSpPr txBox="1"/>
      </xdr:nvSpPr>
      <xdr:spPr>
        <a:xfrm>
          <a:off x="1371600" y="1552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nl-NL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" name="Tekstvak 4"/>
        <xdr:cNvSpPr txBox="1"/>
      </xdr:nvSpPr>
      <xdr:spPr>
        <a:xfrm>
          <a:off x="1371600" y="1933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nl-NL"/>
        </a:p>
      </xdr:txBody>
    </xdr:sp>
    <xdr:clientData/>
  </xdr:one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92"/>
  <sheetViews>
    <sheetView tabSelected="1" zoomScaleNormal="100" workbookViewId="0"/>
  </sheetViews>
  <sheetFormatPr defaultRowHeight="15"/>
  <cols>
    <col min="1" max="1" width="20.5703125" style="1" customWidth="1"/>
    <col min="2" max="2" width="60.5703125" style="1" customWidth="1"/>
    <col min="3" max="3" width="37" style="1" customWidth="1"/>
    <col min="4" max="4" width="12" style="4" customWidth="1"/>
    <col min="5" max="7" width="15.7109375" style="16" customWidth="1"/>
    <col min="8" max="8" width="2.5703125" style="1" customWidth="1"/>
    <col min="9" max="10" width="16.85546875" style="1" customWidth="1"/>
    <col min="11" max="12" width="9.140625" style="1"/>
    <col min="13" max="13" width="46.28515625" style="1" hidden="1" customWidth="1"/>
    <col min="14" max="14" width="38" style="1" hidden="1" customWidth="1"/>
    <col min="15" max="15" width="69.7109375" style="1" customWidth="1"/>
    <col min="16" max="16384" width="9.140625" style="1"/>
  </cols>
  <sheetData>
    <row r="1" spans="1:14">
      <c r="A1" s="74" t="s">
        <v>51</v>
      </c>
    </row>
    <row r="2" spans="1:14" ht="45.75" customHeight="1">
      <c r="A2" s="83" t="s">
        <v>55</v>
      </c>
      <c r="B2" s="84"/>
      <c r="C2" s="84"/>
      <c r="D2" s="84"/>
      <c r="E2" s="84"/>
      <c r="F2" s="84"/>
      <c r="G2" s="84"/>
    </row>
    <row r="3" spans="1:14">
      <c r="A3" s="52"/>
    </row>
    <row r="4" spans="1:14" s="5" customFormat="1" ht="47.25">
      <c r="A4" s="36" t="s">
        <v>10</v>
      </c>
      <c r="B4" s="36" t="s">
        <v>11</v>
      </c>
      <c r="C4" s="36" t="s">
        <v>0</v>
      </c>
      <c r="D4" s="37" t="s">
        <v>9</v>
      </c>
      <c r="E4" s="38" t="s">
        <v>49</v>
      </c>
      <c r="F4" s="38" t="s">
        <v>38</v>
      </c>
      <c r="G4" s="38" t="s">
        <v>12</v>
      </c>
      <c r="I4" s="22" t="s">
        <v>3</v>
      </c>
      <c r="M4" s="34" t="s">
        <v>16</v>
      </c>
      <c r="N4" s="34" t="s">
        <v>20</v>
      </c>
    </row>
    <row r="5" spans="1:14" ht="15.75" thickBot="1">
      <c r="A5" s="35" t="s">
        <v>26</v>
      </c>
      <c r="B5" s="17"/>
      <c r="C5" s="17"/>
      <c r="D5" s="17"/>
      <c r="E5" s="17"/>
      <c r="F5" s="19"/>
      <c r="G5" s="18"/>
      <c r="M5" s="34" t="s">
        <v>17</v>
      </c>
      <c r="N5" s="34" t="s">
        <v>21</v>
      </c>
    </row>
    <row r="6" spans="1:14" ht="15" customHeight="1">
      <c r="A6" s="80"/>
      <c r="B6" s="21"/>
      <c r="C6" s="21"/>
      <c r="D6" s="21"/>
      <c r="E6" s="71"/>
      <c r="F6" s="6">
        <f t="shared" ref="F6:F15" si="0">E6*D6</f>
        <v>0</v>
      </c>
      <c r="G6" s="7"/>
      <c r="I6" s="39" t="s">
        <v>7</v>
      </c>
      <c r="J6" s="41">
        <f>SUM(G7:G65)</f>
        <v>0</v>
      </c>
      <c r="M6" s="34" t="s">
        <v>18</v>
      </c>
      <c r="N6" s="34" t="s">
        <v>22</v>
      </c>
    </row>
    <row r="7" spans="1:14">
      <c r="A7" s="81"/>
      <c r="B7" s="21"/>
      <c r="C7" s="21"/>
      <c r="D7" s="21"/>
      <c r="E7" s="71"/>
      <c r="F7" s="6">
        <f t="shared" si="0"/>
        <v>0</v>
      </c>
      <c r="G7" s="7"/>
      <c r="I7" s="40" t="s">
        <v>37</v>
      </c>
      <c r="J7" s="42">
        <f>0.15*J6</f>
        <v>0</v>
      </c>
      <c r="M7" s="34" t="s">
        <v>19</v>
      </c>
    </row>
    <row r="8" spans="1:14" ht="15.75" thickBot="1">
      <c r="A8" s="81"/>
      <c r="B8" s="21"/>
      <c r="C8" s="21"/>
      <c r="D8" s="21"/>
      <c r="E8" s="71"/>
      <c r="F8" s="6">
        <f>E8*D8</f>
        <v>0</v>
      </c>
      <c r="G8" s="7"/>
      <c r="I8" s="43" t="s">
        <v>7</v>
      </c>
      <c r="J8" s="44">
        <f>SUM(J6:J7)</f>
        <v>0</v>
      </c>
    </row>
    <row r="9" spans="1:14" ht="15.75" thickBot="1">
      <c r="A9" s="81"/>
      <c r="B9" s="21"/>
      <c r="C9" s="21"/>
      <c r="D9" s="21"/>
      <c r="E9" s="71"/>
      <c r="F9" s="6">
        <f t="shared" si="0"/>
        <v>0</v>
      </c>
      <c r="G9" s="7"/>
    </row>
    <row r="10" spans="1:14">
      <c r="A10" s="81"/>
      <c r="B10" s="21"/>
      <c r="C10" s="21"/>
      <c r="D10" s="21"/>
      <c r="E10" s="71"/>
      <c r="F10" s="6">
        <f>E10*D10</f>
        <v>0</v>
      </c>
      <c r="G10" s="7"/>
      <c r="I10" s="47" t="s">
        <v>39</v>
      </c>
      <c r="J10" s="45" t="e">
        <f>J6/(J6+'Begroting SRA'!J6)</f>
        <v>#DIV/0!</v>
      </c>
    </row>
    <row r="11" spans="1:14" ht="15.75" thickBot="1">
      <c r="A11" s="81"/>
      <c r="B11" s="21"/>
      <c r="C11" s="21"/>
      <c r="D11" s="21"/>
      <c r="E11" s="71"/>
      <c r="F11" s="6">
        <f>E11*D11</f>
        <v>0</v>
      </c>
      <c r="G11" s="7"/>
      <c r="I11" s="48" t="s">
        <v>40</v>
      </c>
      <c r="J11" s="46" t="e">
        <f>'Begroting SRA'!J6/('Begroting SRA'!J6+'Begroting DW'!J6)</f>
        <v>#DIV/0!</v>
      </c>
    </row>
    <row r="12" spans="1:14">
      <c r="A12" s="81"/>
      <c r="B12" s="21"/>
      <c r="C12" s="21"/>
      <c r="D12" s="21"/>
      <c r="E12" s="71"/>
      <c r="F12" s="6">
        <f>E12*D12</f>
        <v>0</v>
      </c>
      <c r="G12" s="7"/>
    </row>
    <row r="13" spans="1:14">
      <c r="A13" s="81"/>
      <c r="B13" s="21"/>
      <c r="C13" s="21"/>
      <c r="D13" s="21"/>
      <c r="E13" s="71"/>
      <c r="F13" s="6">
        <f t="shared" si="0"/>
        <v>0</v>
      </c>
      <c r="G13" s="7"/>
    </row>
    <row r="14" spans="1:14">
      <c r="A14" s="81"/>
      <c r="B14" s="21"/>
      <c r="C14" s="21"/>
      <c r="D14" s="21"/>
      <c r="E14" s="71"/>
      <c r="F14" s="6">
        <f t="shared" si="0"/>
        <v>0</v>
      </c>
      <c r="G14" s="7"/>
    </row>
    <row r="15" spans="1:14">
      <c r="A15" s="82"/>
      <c r="B15" s="21"/>
      <c r="C15" s="21"/>
      <c r="D15" s="21"/>
      <c r="E15" s="71"/>
      <c r="F15" s="6">
        <f t="shared" si="0"/>
        <v>0</v>
      </c>
      <c r="G15" s="8"/>
    </row>
    <row r="16" spans="1:14">
      <c r="A16" s="9" t="s">
        <v>2</v>
      </c>
      <c r="B16" s="10"/>
      <c r="C16" s="10"/>
      <c r="D16" s="11"/>
      <c r="E16" s="12"/>
      <c r="F16" s="12"/>
      <c r="G16" s="13">
        <f>SUM(F6:F15)</f>
        <v>0</v>
      </c>
    </row>
    <row r="17" spans="1:7">
      <c r="A17" s="35" t="s">
        <v>30</v>
      </c>
      <c r="B17" s="17"/>
      <c r="C17" s="17"/>
      <c r="D17" s="17"/>
      <c r="E17" s="17"/>
      <c r="F17" s="17"/>
      <c r="G17" s="18"/>
    </row>
    <row r="18" spans="1:7">
      <c r="A18" s="80"/>
      <c r="B18" s="21"/>
      <c r="C18" s="21"/>
      <c r="D18" s="21"/>
      <c r="E18" s="71"/>
      <c r="F18" s="6">
        <f>E18*D18</f>
        <v>0</v>
      </c>
      <c r="G18" s="7"/>
    </row>
    <row r="19" spans="1:7">
      <c r="A19" s="81"/>
      <c r="B19" s="21"/>
      <c r="C19" s="21"/>
      <c r="D19" s="21"/>
      <c r="E19" s="71"/>
      <c r="F19" s="6">
        <f t="shared" ref="F19:F27" si="1">E19*D19</f>
        <v>0</v>
      </c>
      <c r="G19" s="7"/>
    </row>
    <row r="20" spans="1:7">
      <c r="A20" s="81"/>
      <c r="B20" s="21"/>
      <c r="C20" s="21"/>
      <c r="D20" s="21"/>
      <c r="E20" s="71"/>
      <c r="F20" s="6">
        <f t="shared" si="1"/>
        <v>0</v>
      </c>
      <c r="G20" s="7"/>
    </row>
    <row r="21" spans="1:7">
      <c r="A21" s="81"/>
      <c r="B21" s="21"/>
      <c r="C21" s="21"/>
      <c r="D21" s="21"/>
      <c r="E21" s="71"/>
      <c r="F21" s="6">
        <f t="shared" si="1"/>
        <v>0</v>
      </c>
      <c r="G21" s="7"/>
    </row>
    <row r="22" spans="1:7">
      <c r="A22" s="81"/>
      <c r="B22" s="21"/>
      <c r="C22" s="21"/>
      <c r="D22" s="21"/>
      <c r="E22" s="71"/>
      <c r="F22" s="6">
        <f t="shared" si="1"/>
        <v>0</v>
      </c>
      <c r="G22" s="7"/>
    </row>
    <row r="23" spans="1:7">
      <c r="A23" s="81"/>
      <c r="B23" s="21"/>
      <c r="C23" s="21"/>
      <c r="D23" s="21"/>
      <c r="E23" s="71"/>
      <c r="F23" s="6">
        <f t="shared" si="1"/>
        <v>0</v>
      </c>
      <c r="G23" s="7"/>
    </row>
    <row r="24" spans="1:7">
      <c r="A24" s="81"/>
      <c r="B24" s="21"/>
      <c r="C24" s="21"/>
      <c r="D24" s="21"/>
      <c r="E24" s="71"/>
      <c r="F24" s="6">
        <f t="shared" si="1"/>
        <v>0</v>
      </c>
      <c r="G24" s="7"/>
    </row>
    <row r="25" spans="1:7">
      <c r="A25" s="81"/>
      <c r="B25" s="21"/>
      <c r="C25" s="21"/>
      <c r="D25" s="21"/>
      <c r="E25" s="71"/>
      <c r="F25" s="6">
        <f t="shared" si="1"/>
        <v>0</v>
      </c>
      <c r="G25" s="7"/>
    </row>
    <row r="26" spans="1:7">
      <c r="A26" s="81"/>
      <c r="B26" s="21"/>
      <c r="C26" s="21"/>
      <c r="D26" s="21"/>
      <c r="E26" s="71"/>
      <c r="F26" s="6">
        <f t="shared" si="1"/>
        <v>0</v>
      </c>
      <c r="G26" s="7"/>
    </row>
    <row r="27" spans="1:7">
      <c r="A27" s="82"/>
      <c r="B27" s="21"/>
      <c r="C27" s="21"/>
      <c r="D27" s="21"/>
      <c r="E27" s="71"/>
      <c r="F27" s="6">
        <f t="shared" si="1"/>
        <v>0</v>
      </c>
      <c r="G27" s="8"/>
    </row>
    <row r="28" spans="1:7">
      <c r="A28" s="9" t="s">
        <v>2</v>
      </c>
      <c r="B28" s="10"/>
      <c r="C28" s="10"/>
      <c r="D28" s="11"/>
      <c r="E28" s="12"/>
      <c r="F28" s="12"/>
      <c r="G28" s="13">
        <f>SUM(F18:F27)</f>
        <v>0</v>
      </c>
    </row>
    <row r="29" spans="1:7">
      <c r="A29" s="35" t="s">
        <v>29</v>
      </c>
      <c r="B29" s="17"/>
      <c r="C29" s="17"/>
      <c r="D29" s="17"/>
      <c r="E29" s="17"/>
      <c r="F29" s="17"/>
      <c r="G29" s="18"/>
    </row>
    <row r="30" spans="1:7">
      <c r="A30" s="80"/>
      <c r="B30" s="21"/>
      <c r="C30" s="21"/>
      <c r="D30" s="21"/>
      <c r="E30" s="71"/>
      <c r="F30" s="6">
        <f>E30*D30</f>
        <v>0</v>
      </c>
      <c r="G30" s="7"/>
    </row>
    <row r="31" spans="1:7">
      <c r="A31" s="81"/>
      <c r="B31" s="21"/>
      <c r="C31" s="21"/>
      <c r="D31" s="21"/>
      <c r="E31" s="71"/>
      <c r="F31" s="6">
        <f t="shared" ref="F31:F39" si="2">E31*D31</f>
        <v>0</v>
      </c>
      <c r="G31" s="7"/>
    </row>
    <row r="32" spans="1:7">
      <c r="A32" s="81"/>
      <c r="B32" s="21"/>
      <c r="C32" s="21"/>
      <c r="D32" s="21"/>
      <c r="E32" s="71"/>
      <c r="F32" s="6">
        <f t="shared" si="2"/>
        <v>0</v>
      </c>
      <c r="G32" s="7"/>
    </row>
    <row r="33" spans="1:7">
      <c r="A33" s="81"/>
      <c r="B33" s="21"/>
      <c r="C33" s="21"/>
      <c r="D33" s="21"/>
      <c r="E33" s="71"/>
      <c r="F33" s="6">
        <f t="shared" si="2"/>
        <v>0</v>
      </c>
      <c r="G33" s="7"/>
    </row>
    <row r="34" spans="1:7">
      <c r="A34" s="81"/>
      <c r="B34" s="21"/>
      <c r="C34" s="21"/>
      <c r="D34" s="21"/>
      <c r="E34" s="71"/>
      <c r="F34" s="6">
        <f t="shared" si="2"/>
        <v>0</v>
      </c>
      <c r="G34" s="7"/>
    </row>
    <row r="35" spans="1:7">
      <c r="A35" s="81"/>
      <c r="B35" s="21"/>
      <c r="C35" s="21"/>
      <c r="D35" s="21"/>
      <c r="E35" s="71"/>
      <c r="F35" s="6">
        <f t="shared" si="2"/>
        <v>0</v>
      </c>
      <c r="G35" s="7"/>
    </row>
    <row r="36" spans="1:7">
      <c r="A36" s="81"/>
      <c r="B36" s="21"/>
      <c r="C36" s="21"/>
      <c r="D36" s="21"/>
      <c r="E36" s="71"/>
      <c r="F36" s="6">
        <f t="shared" si="2"/>
        <v>0</v>
      </c>
      <c r="G36" s="7"/>
    </row>
    <row r="37" spans="1:7">
      <c r="A37" s="81"/>
      <c r="B37" s="21"/>
      <c r="C37" s="21"/>
      <c r="D37" s="21"/>
      <c r="E37" s="71"/>
      <c r="F37" s="6">
        <f t="shared" si="2"/>
        <v>0</v>
      </c>
      <c r="G37" s="7"/>
    </row>
    <row r="38" spans="1:7">
      <c r="A38" s="81"/>
      <c r="B38" s="21"/>
      <c r="C38" s="21"/>
      <c r="D38" s="21"/>
      <c r="E38" s="71"/>
      <c r="F38" s="6">
        <f t="shared" si="2"/>
        <v>0</v>
      </c>
      <c r="G38" s="7"/>
    </row>
    <row r="39" spans="1:7">
      <c r="A39" s="82"/>
      <c r="B39" s="21"/>
      <c r="C39" s="21"/>
      <c r="D39" s="21"/>
      <c r="E39" s="71"/>
      <c r="F39" s="6">
        <f t="shared" si="2"/>
        <v>0</v>
      </c>
      <c r="G39" s="8"/>
    </row>
    <row r="40" spans="1:7">
      <c r="A40" s="9" t="s">
        <v>2</v>
      </c>
      <c r="B40" s="10"/>
      <c r="C40" s="10"/>
      <c r="D40" s="11"/>
      <c r="E40" s="12"/>
      <c r="F40" s="12"/>
      <c r="G40" s="13">
        <f>SUM(F30:F39)</f>
        <v>0</v>
      </c>
    </row>
    <row r="41" spans="1:7">
      <c r="A41" s="35" t="s">
        <v>28</v>
      </c>
      <c r="B41" s="17"/>
      <c r="C41" s="17"/>
      <c r="D41" s="17"/>
      <c r="E41" s="17"/>
      <c r="F41" s="17"/>
      <c r="G41" s="18"/>
    </row>
    <row r="42" spans="1:7">
      <c r="A42" s="80"/>
      <c r="B42" s="21"/>
      <c r="C42" s="21"/>
      <c r="D42" s="21"/>
      <c r="E42" s="71"/>
      <c r="F42" s="6">
        <f>E42*D42</f>
        <v>0</v>
      </c>
      <c r="G42" s="7"/>
    </row>
    <row r="43" spans="1:7">
      <c r="A43" s="81"/>
      <c r="B43" s="21"/>
      <c r="C43" s="21"/>
      <c r="D43" s="21"/>
      <c r="E43" s="71"/>
      <c r="F43" s="6">
        <f t="shared" ref="F43:F51" si="3">E43*D43</f>
        <v>0</v>
      </c>
      <c r="G43" s="7"/>
    </row>
    <row r="44" spans="1:7">
      <c r="A44" s="81"/>
      <c r="B44" s="21"/>
      <c r="C44" s="21"/>
      <c r="D44" s="21"/>
      <c r="E44" s="71"/>
      <c r="F44" s="6">
        <f t="shared" si="3"/>
        <v>0</v>
      </c>
      <c r="G44" s="7"/>
    </row>
    <row r="45" spans="1:7">
      <c r="A45" s="81"/>
      <c r="B45" s="21"/>
      <c r="C45" s="21"/>
      <c r="D45" s="21"/>
      <c r="E45" s="71"/>
      <c r="F45" s="6">
        <f t="shared" si="3"/>
        <v>0</v>
      </c>
      <c r="G45" s="7"/>
    </row>
    <row r="46" spans="1:7">
      <c r="A46" s="81"/>
      <c r="B46" s="21"/>
      <c r="C46" s="21"/>
      <c r="D46" s="21"/>
      <c r="E46" s="71"/>
      <c r="F46" s="6">
        <f t="shared" si="3"/>
        <v>0</v>
      </c>
      <c r="G46" s="7"/>
    </row>
    <row r="47" spans="1:7">
      <c r="A47" s="81"/>
      <c r="B47" s="21"/>
      <c r="C47" s="21"/>
      <c r="D47" s="21"/>
      <c r="E47" s="71"/>
      <c r="F47" s="6">
        <f t="shared" si="3"/>
        <v>0</v>
      </c>
      <c r="G47" s="7"/>
    </row>
    <row r="48" spans="1:7">
      <c r="A48" s="81"/>
      <c r="B48" s="21"/>
      <c r="C48" s="21"/>
      <c r="D48" s="21"/>
      <c r="E48" s="71"/>
      <c r="F48" s="6">
        <f t="shared" si="3"/>
        <v>0</v>
      </c>
      <c r="G48" s="7"/>
    </row>
    <row r="49" spans="1:7">
      <c r="A49" s="81"/>
      <c r="B49" s="21"/>
      <c r="C49" s="21"/>
      <c r="D49" s="21"/>
      <c r="E49" s="71"/>
      <c r="F49" s="6">
        <f t="shared" si="3"/>
        <v>0</v>
      </c>
      <c r="G49" s="7"/>
    </row>
    <row r="50" spans="1:7">
      <c r="A50" s="81"/>
      <c r="B50" s="21"/>
      <c r="C50" s="21"/>
      <c r="D50" s="21"/>
      <c r="E50" s="71"/>
      <c r="F50" s="6">
        <f t="shared" si="3"/>
        <v>0</v>
      </c>
      <c r="G50" s="7"/>
    </row>
    <row r="51" spans="1:7">
      <c r="A51" s="82"/>
      <c r="B51" s="21"/>
      <c r="C51" s="21"/>
      <c r="D51" s="21"/>
      <c r="E51" s="71"/>
      <c r="F51" s="6">
        <f t="shared" si="3"/>
        <v>0</v>
      </c>
      <c r="G51" s="8"/>
    </row>
    <row r="52" spans="1:7">
      <c r="A52" s="9" t="s">
        <v>2</v>
      </c>
      <c r="B52" s="10"/>
      <c r="C52" s="10"/>
      <c r="D52" s="11"/>
      <c r="E52" s="12"/>
      <c r="F52" s="12"/>
      <c r="G52" s="13">
        <f>SUM(F42:F51)</f>
        <v>0</v>
      </c>
    </row>
    <row r="53" spans="1:7">
      <c r="A53" s="35" t="s">
        <v>27</v>
      </c>
      <c r="B53" s="35"/>
      <c r="C53" s="35"/>
      <c r="D53" s="35"/>
      <c r="E53" s="35"/>
      <c r="F53" s="35"/>
      <c r="G53" s="18"/>
    </row>
    <row r="54" spans="1:7">
      <c r="A54" s="80"/>
      <c r="B54" s="21"/>
      <c r="C54" s="21"/>
      <c r="D54" s="21"/>
      <c r="E54" s="71"/>
      <c r="F54" s="6">
        <f>E54*D54</f>
        <v>0</v>
      </c>
      <c r="G54" s="7"/>
    </row>
    <row r="55" spans="1:7">
      <c r="A55" s="81"/>
      <c r="B55" s="21"/>
      <c r="C55" s="21"/>
      <c r="D55" s="21"/>
      <c r="E55" s="71"/>
      <c r="F55" s="6">
        <f t="shared" ref="F55:F63" si="4">E55*D55</f>
        <v>0</v>
      </c>
      <c r="G55" s="7"/>
    </row>
    <row r="56" spans="1:7">
      <c r="A56" s="81"/>
      <c r="B56" s="21"/>
      <c r="C56" s="21"/>
      <c r="D56" s="21"/>
      <c r="E56" s="71"/>
      <c r="F56" s="6">
        <f t="shared" si="4"/>
        <v>0</v>
      </c>
      <c r="G56" s="7"/>
    </row>
    <row r="57" spans="1:7">
      <c r="A57" s="81"/>
      <c r="B57" s="21"/>
      <c r="C57" s="21"/>
      <c r="D57" s="21"/>
      <c r="E57" s="71"/>
      <c r="F57" s="6">
        <f t="shared" si="4"/>
        <v>0</v>
      </c>
      <c r="G57" s="7"/>
    </row>
    <row r="58" spans="1:7">
      <c r="A58" s="81"/>
      <c r="B58" s="21"/>
      <c r="C58" s="21"/>
      <c r="D58" s="21"/>
      <c r="E58" s="71"/>
      <c r="F58" s="6">
        <f t="shared" si="4"/>
        <v>0</v>
      </c>
      <c r="G58" s="7"/>
    </row>
    <row r="59" spans="1:7">
      <c r="A59" s="81"/>
      <c r="B59" s="21"/>
      <c r="C59" s="21"/>
      <c r="D59" s="21"/>
      <c r="E59" s="71"/>
      <c r="F59" s="6">
        <f t="shared" si="4"/>
        <v>0</v>
      </c>
      <c r="G59" s="7"/>
    </row>
    <row r="60" spans="1:7" ht="15.75" customHeight="1">
      <c r="A60" s="81"/>
      <c r="B60" s="21"/>
      <c r="C60" s="21"/>
      <c r="D60" s="21"/>
      <c r="E60" s="71"/>
      <c r="F60" s="6">
        <f t="shared" si="4"/>
        <v>0</v>
      </c>
      <c r="G60" s="7"/>
    </row>
    <row r="61" spans="1:7">
      <c r="A61" s="81"/>
      <c r="B61" s="21"/>
      <c r="C61" s="21"/>
      <c r="D61" s="21"/>
      <c r="E61" s="71"/>
      <c r="F61" s="6">
        <f t="shared" si="4"/>
        <v>0</v>
      </c>
      <c r="G61" s="7"/>
    </row>
    <row r="62" spans="1:7">
      <c r="A62" s="81"/>
      <c r="B62" s="21"/>
      <c r="C62" s="21"/>
      <c r="D62" s="21"/>
      <c r="E62" s="71"/>
      <c r="F62" s="6">
        <f t="shared" si="4"/>
        <v>0</v>
      </c>
      <c r="G62" s="7"/>
    </row>
    <row r="63" spans="1:7">
      <c r="A63" s="82"/>
      <c r="B63" s="21"/>
      <c r="C63" s="21"/>
      <c r="D63" s="21"/>
      <c r="E63" s="71"/>
      <c r="F63" s="6">
        <f t="shared" si="4"/>
        <v>0</v>
      </c>
      <c r="G63" s="8"/>
    </row>
    <row r="64" spans="1:7">
      <c r="A64" s="9" t="s">
        <v>2</v>
      </c>
      <c r="B64" s="10"/>
      <c r="C64" s="10"/>
      <c r="D64" s="11"/>
      <c r="E64" s="12"/>
      <c r="F64" s="12"/>
      <c r="G64" s="13">
        <f>SUM(F54:F63)</f>
        <v>0</v>
      </c>
    </row>
    <row r="65" spans="4:7" s="2" customFormat="1">
      <c r="D65" s="14"/>
      <c r="E65" s="15"/>
      <c r="F65" s="15"/>
      <c r="G65" s="15"/>
    </row>
    <row r="66" spans="4:7" s="2" customFormat="1">
      <c r="D66" s="14"/>
      <c r="E66" s="15"/>
      <c r="F66" s="15"/>
      <c r="G66" s="13">
        <f>SUM(G6:G64)</f>
        <v>0</v>
      </c>
    </row>
    <row r="67" spans="4:7" s="2" customFormat="1">
      <c r="D67" s="14"/>
      <c r="E67" s="15"/>
      <c r="F67" s="15"/>
      <c r="G67" s="15"/>
    </row>
    <row r="68" spans="4:7" s="2" customFormat="1">
      <c r="D68" s="14"/>
      <c r="E68" s="15"/>
      <c r="F68" s="15"/>
      <c r="G68" s="15"/>
    </row>
    <row r="69" spans="4:7" s="2" customFormat="1">
      <c r="D69" s="14"/>
      <c r="E69" s="15"/>
      <c r="F69" s="15"/>
      <c r="G69" s="15"/>
    </row>
    <row r="70" spans="4:7" s="2" customFormat="1">
      <c r="D70" s="14"/>
      <c r="E70" s="15"/>
      <c r="F70" s="15"/>
      <c r="G70" s="15"/>
    </row>
    <row r="71" spans="4:7" s="2" customFormat="1">
      <c r="D71" s="14"/>
      <c r="E71" s="15"/>
      <c r="F71" s="15"/>
      <c r="G71" s="15"/>
    </row>
    <row r="72" spans="4:7" s="2" customFormat="1">
      <c r="D72" s="14"/>
      <c r="E72" s="15"/>
      <c r="F72" s="15"/>
      <c r="G72" s="15"/>
    </row>
    <row r="73" spans="4:7" s="2" customFormat="1">
      <c r="D73" s="14"/>
      <c r="E73" s="15"/>
      <c r="F73" s="15"/>
      <c r="G73" s="15"/>
    </row>
    <row r="74" spans="4:7" s="2" customFormat="1">
      <c r="D74" s="14"/>
      <c r="E74" s="15"/>
      <c r="F74" s="15"/>
      <c r="G74" s="15"/>
    </row>
    <row r="75" spans="4:7" s="2" customFormat="1">
      <c r="D75" s="14"/>
      <c r="E75" s="15"/>
      <c r="F75" s="15"/>
      <c r="G75" s="15"/>
    </row>
    <row r="76" spans="4:7" s="2" customFormat="1">
      <c r="D76" s="14"/>
      <c r="E76" s="15"/>
      <c r="F76" s="15"/>
      <c r="G76" s="15"/>
    </row>
    <row r="77" spans="4:7" s="2" customFormat="1">
      <c r="D77" s="14"/>
      <c r="E77" s="15"/>
      <c r="F77" s="15"/>
      <c r="G77" s="15"/>
    </row>
    <row r="78" spans="4:7" s="2" customFormat="1">
      <c r="D78" s="14"/>
      <c r="E78" s="15"/>
      <c r="F78" s="15"/>
      <c r="G78" s="15"/>
    </row>
    <row r="79" spans="4:7" s="2" customFormat="1">
      <c r="D79" s="14"/>
      <c r="E79" s="15"/>
      <c r="F79" s="15"/>
      <c r="G79" s="15"/>
    </row>
    <row r="80" spans="4:7" s="2" customFormat="1">
      <c r="D80" s="14"/>
      <c r="E80" s="15"/>
      <c r="F80" s="15"/>
      <c r="G80" s="15"/>
    </row>
    <row r="81" spans="4:14" s="2" customFormat="1">
      <c r="D81" s="14"/>
      <c r="E81" s="15"/>
      <c r="F81" s="15"/>
      <c r="G81" s="15"/>
    </row>
    <row r="82" spans="4:14" s="2" customFormat="1">
      <c r="D82" s="14"/>
      <c r="E82" s="15"/>
      <c r="F82" s="15"/>
      <c r="G82" s="15"/>
    </row>
    <row r="83" spans="4:14" s="2" customFormat="1">
      <c r="D83" s="14"/>
      <c r="E83" s="15"/>
      <c r="F83" s="15"/>
      <c r="G83" s="15"/>
    </row>
    <row r="84" spans="4:14" s="2" customFormat="1">
      <c r="D84" s="14"/>
      <c r="E84" s="15"/>
      <c r="F84" s="15"/>
      <c r="G84" s="15"/>
    </row>
    <row r="85" spans="4:14" s="2" customFormat="1">
      <c r="D85" s="14"/>
      <c r="E85" s="15"/>
      <c r="F85" s="15"/>
      <c r="G85" s="15"/>
    </row>
    <row r="86" spans="4:14" s="2" customFormat="1">
      <c r="D86" s="14"/>
      <c r="E86" s="15"/>
      <c r="F86" s="15"/>
      <c r="G86" s="15"/>
    </row>
    <row r="87" spans="4:14" s="2" customFormat="1">
      <c r="D87" s="14"/>
      <c r="E87" s="15"/>
      <c r="F87" s="15"/>
      <c r="G87" s="15"/>
    </row>
    <row r="88" spans="4:14" s="2" customFormat="1">
      <c r="D88" s="14"/>
      <c r="E88" s="15"/>
      <c r="F88" s="15"/>
      <c r="G88" s="15"/>
    </row>
    <row r="89" spans="4:14" s="2" customFormat="1">
      <c r="D89" s="14"/>
      <c r="E89" s="15"/>
      <c r="F89" s="15"/>
      <c r="G89" s="15"/>
    </row>
    <row r="90" spans="4:14" s="2" customFormat="1">
      <c r="D90" s="14"/>
      <c r="E90" s="15"/>
      <c r="F90" s="15"/>
      <c r="G90" s="15"/>
      <c r="N90" s="1"/>
    </row>
    <row r="91" spans="4:14" s="2" customFormat="1">
      <c r="D91" s="14"/>
      <c r="E91" s="15"/>
      <c r="F91" s="15"/>
      <c r="G91" s="15"/>
      <c r="N91" s="1"/>
    </row>
    <row r="92" spans="4:14" s="2" customFormat="1">
      <c r="D92" s="14"/>
      <c r="E92" s="15"/>
      <c r="F92" s="15"/>
      <c r="G92" s="15"/>
      <c r="N92" s="1"/>
    </row>
  </sheetData>
  <sheetProtection password="CA21" sheet="1" objects="1" scenarios="1"/>
  <mergeCells count="6">
    <mergeCell ref="A54:A63"/>
    <mergeCell ref="A2:G2"/>
    <mergeCell ref="A6:A15"/>
    <mergeCell ref="A18:A27"/>
    <mergeCell ref="A30:A39"/>
    <mergeCell ref="A42:A51"/>
  </mergeCells>
  <dataValidations count="3">
    <dataValidation type="list" allowBlank="1" showInputMessage="1" showErrorMessage="1" sqref="A6 A18 A30 A42 A54">
      <formula1>$M$4:$M$7</formula1>
    </dataValidation>
    <dataValidation type="list" allowBlank="1" showInputMessage="1" showErrorMessage="1" sqref="C16 C64:C92 C52 C40 C28">
      <formula1>$N$4:$N$5</formula1>
    </dataValidation>
    <dataValidation type="list" allowBlank="1" showInputMessage="1" showErrorMessage="1" sqref="C6:C15 C42:C51 C30:C39 C18:C27 C54:C63">
      <formula1>$N$4:$N$6</formula1>
    </dataValidation>
  </dataValidations>
  <pageMargins left="0.70866141732283472" right="0.70866141732283472" top="0.74803149606299213" bottom="0.74803149606299213" header="0.31496062992125984" footer="0.31496062992125984"/>
  <pageSetup paperSize="8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92"/>
  <sheetViews>
    <sheetView workbookViewId="0"/>
  </sheetViews>
  <sheetFormatPr defaultRowHeight="15"/>
  <cols>
    <col min="1" max="1" width="20.5703125" style="1" customWidth="1"/>
    <col min="2" max="2" width="60.5703125" style="1" customWidth="1"/>
    <col min="3" max="3" width="37" style="1" customWidth="1"/>
    <col min="4" max="4" width="12" style="4" customWidth="1"/>
    <col min="5" max="7" width="15.7109375" style="16" customWidth="1"/>
    <col min="8" max="8" width="2.5703125" style="1" customWidth="1"/>
    <col min="9" max="10" width="17" style="1" customWidth="1"/>
    <col min="11" max="13" width="9.140625" style="1"/>
    <col min="14" max="14" width="46.28515625" style="1" hidden="1" customWidth="1"/>
    <col min="15" max="15" width="38" style="1" hidden="1" customWidth="1"/>
    <col min="16" max="16" width="69.7109375" style="1" customWidth="1"/>
    <col min="17" max="16384" width="9.140625" style="1"/>
  </cols>
  <sheetData>
    <row r="1" spans="1:15">
      <c r="A1" s="73" t="s">
        <v>50</v>
      </c>
    </row>
    <row r="2" spans="1:15" ht="47.25" customHeight="1">
      <c r="A2" s="83" t="s">
        <v>55</v>
      </c>
      <c r="B2" s="84"/>
      <c r="C2" s="84"/>
      <c r="D2" s="84"/>
      <c r="E2" s="84"/>
      <c r="F2" s="84"/>
      <c r="G2" s="84"/>
    </row>
    <row r="4" spans="1:15" s="5" customFormat="1" ht="47.25">
      <c r="A4" s="36" t="s">
        <v>10</v>
      </c>
      <c r="B4" s="36" t="s">
        <v>36</v>
      </c>
      <c r="C4" s="36" t="s">
        <v>0</v>
      </c>
      <c r="D4" s="37" t="s">
        <v>9</v>
      </c>
      <c r="E4" s="38" t="s">
        <v>1</v>
      </c>
      <c r="F4" s="38" t="s">
        <v>38</v>
      </c>
      <c r="G4" s="38" t="s">
        <v>12</v>
      </c>
      <c r="I4" s="22" t="s">
        <v>3</v>
      </c>
      <c r="N4" s="1" t="s">
        <v>23</v>
      </c>
      <c r="O4" s="34" t="s">
        <v>20</v>
      </c>
    </row>
    <row r="5" spans="1:15" ht="15.75" thickBot="1">
      <c r="A5" s="35" t="s">
        <v>31</v>
      </c>
      <c r="B5" s="17"/>
      <c r="C5" s="17"/>
      <c r="D5" s="17"/>
      <c r="E5" s="17"/>
      <c r="F5" s="19"/>
      <c r="G5" s="18"/>
      <c r="N5" s="1" t="s">
        <v>24</v>
      </c>
      <c r="O5" s="34" t="s">
        <v>21</v>
      </c>
    </row>
    <row r="6" spans="1:15">
      <c r="A6" s="80"/>
      <c r="B6" s="21"/>
      <c r="C6" s="21"/>
      <c r="D6" s="21"/>
      <c r="E6" s="72"/>
      <c r="F6" s="6">
        <f t="shared" ref="F6:F7" si="0">E6*D6</f>
        <v>0</v>
      </c>
      <c r="G6" s="7"/>
      <c r="I6" s="39" t="s">
        <v>38</v>
      </c>
      <c r="J6" s="41">
        <f>SUM(G6:G64)</f>
        <v>0</v>
      </c>
      <c r="N6" s="1" t="s">
        <v>25</v>
      </c>
      <c r="O6" s="34" t="s">
        <v>22</v>
      </c>
    </row>
    <row r="7" spans="1:15">
      <c r="A7" s="81"/>
      <c r="B7" s="21"/>
      <c r="C7" s="21"/>
      <c r="D7" s="21"/>
      <c r="E7" s="72"/>
      <c r="F7" s="6">
        <f t="shared" si="0"/>
        <v>0</v>
      </c>
      <c r="G7" s="7"/>
      <c r="I7" s="40" t="s">
        <v>37</v>
      </c>
      <c r="J7" s="42">
        <f>0.15*J6</f>
        <v>0</v>
      </c>
      <c r="N7" s="34"/>
    </row>
    <row r="8" spans="1:15" ht="15.75" thickBot="1">
      <c r="A8" s="81"/>
      <c r="B8" s="21"/>
      <c r="C8" s="21"/>
      <c r="D8" s="21"/>
      <c r="E8" s="71"/>
      <c r="F8" s="6">
        <f>E8*D8</f>
        <v>0</v>
      </c>
      <c r="G8" s="7"/>
      <c r="I8" s="43" t="s">
        <v>7</v>
      </c>
      <c r="J8" s="44">
        <f>J6+J7</f>
        <v>0</v>
      </c>
    </row>
    <row r="9" spans="1:15" ht="15.75" thickBot="1">
      <c r="A9" s="81"/>
      <c r="B9" s="21"/>
      <c r="C9" s="21"/>
      <c r="D9" s="21"/>
      <c r="E9" s="71"/>
      <c r="F9" s="6">
        <f t="shared" ref="F9:F15" si="1">E9*D9</f>
        <v>0</v>
      </c>
      <c r="G9" s="7"/>
    </row>
    <row r="10" spans="1:15">
      <c r="A10" s="81"/>
      <c r="B10" s="21"/>
      <c r="C10" s="21"/>
      <c r="D10" s="21"/>
      <c r="E10" s="71"/>
      <c r="F10" s="6">
        <f>E10*D10</f>
        <v>0</v>
      </c>
      <c r="G10" s="7"/>
      <c r="I10" s="47" t="s">
        <v>39</v>
      </c>
      <c r="J10" s="49" t="e">
        <f>'Begroting DW'!J6/('Begroting DW'!J6+'Begroting SRA'!J6)</f>
        <v>#DIV/0!</v>
      </c>
    </row>
    <row r="11" spans="1:15" ht="15.75" thickBot="1">
      <c r="A11" s="81"/>
      <c r="B11" s="21"/>
      <c r="C11" s="21"/>
      <c r="D11" s="21"/>
      <c r="E11" s="71"/>
      <c r="F11" s="6">
        <f>E11*D11</f>
        <v>0</v>
      </c>
      <c r="G11" s="7"/>
      <c r="I11" s="48" t="s">
        <v>40</v>
      </c>
      <c r="J11" s="50" t="e">
        <f>J6/('Begroting DW'!J6+'Begroting SRA'!J6)</f>
        <v>#DIV/0!</v>
      </c>
    </row>
    <row r="12" spans="1:15">
      <c r="A12" s="81"/>
      <c r="B12" s="21"/>
      <c r="C12" s="21"/>
      <c r="D12" s="21"/>
      <c r="E12" s="71"/>
      <c r="F12" s="6">
        <f>E12*D12</f>
        <v>0</v>
      </c>
      <c r="G12" s="7"/>
    </row>
    <row r="13" spans="1:15">
      <c r="A13" s="81"/>
      <c r="B13" s="21"/>
      <c r="C13" s="21"/>
      <c r="D13" s="21"/>
      <c r="E13" s="71"/>
      <c r="F13" s="6">
        <f t="shared" si="1"/>
        <v>0</v>
      </c>
      <c r="G13" s="7"/>
    </row>
    <row r="14" spans="1:15">
      <c r="A14" s="81"/>
      <c r="B14" s="21"/>
      <c r="C14" s="21"/>
      <c r="D14" s="21"/>
      <c r="E14" s="71"/>
      <c r="F14" s="6">
        <f t="shared" si="1"/>
        <v>0</v>
      </c>
      <c r="G14" s="7"/>
    </row>
    <row r="15" spans="1:15">
      <c r="A15" s="82"/>
      <c r="B15" s="21"/>
      <c r="C15" s="21"/>
      <c r="D15" s="21"/>
      <c r="E15" s="71"/>
      <c r="F15" s="6">
        <f t="shared" si="1"/>
        <v>0</v>
      </c>
      <c r="G15" s="8"/>
    </row>
    <row r="16" spans="1:15">
      <c r="A16" s="9" t="s">
        <v>2</v>
      </c>
      <c r="B16" s="10"/>
      <c r="C16" s="10"/>
      <c r="D16" s="11"/>
      <c r="E16" s="12"/>
      <c r="F16" s="12"/>
      <c r="G16" s="13">
        <f>SUM(F6:F15)</f>
        <v>0</v>
      </c>
    </row>
    <row r="17" spans="1:7">
      <c r="A17" s="35" t="s">
        <v>32</v>
      </c>
      <c r="B17" s="17"/>
      <c r="C17" s="17"/>
      <c r="D17" s="17"/>
      <c r="E17" s="17"/>
      <c r="F17" s="17"/>
      <c r="G17" s="18"/>
    </row>
    <row r="18" spans="1:7">
      <c r="A18" s="80"/>
      <c r="B18" s="21"/>
      <c r="C18" s="21"/>
      <c r="D18" s="21"/>
      <c r="E18" s="71"/>
      <c r="F18" s="6">
        <f t="shared" ref="F18:F27" si="2">E18*D18</f>
        <v>0</v>
      </c>
      <c r="G18" s="7"/>
    </row>
    <row r="19" spans="1:7">
      <c r="A19" s="81"/>
      <c r="B19" s="21"/>
      <c r="C19" s="21"/>
      <c r="D19" s="21"/>
      <c r="E19" s="71"/>
      <c r="F19" s="6">
        <f t="shared" si="2"/>
        <v>0</v>
      </c>
      <c r="G19" s="7"/>
    </row>
    <row r="20" spans="1:7">
      <c r="A20" s="81"/>
      <c r="B20" s="21"/>
      <c r="C20" s="21"/>
      <c r="D20" s="21"/>
      <c r="E20" s="71"/>
      <c r="F20" s="6">
        <f t="shared" si="2"/>
        <v>0</v>
      </c>
      <c r="G20" s="7"/>
    </row>
    <row r="21" spans="1:7">
      <c r="A21" s="81"/>
      <c r="B21" s="21"/>
      <c r="C21" s="21"/>
      <c r="D21" s="21"/>
      <c r="E21" s="71"/>
      <c r="F21" s="6">
        <f t="shared" si="2"/>
        <v>0</v>
      </c>
      <c r="G21" s="7"/>
    </row>
    <row r="22" spans="1:7">
      <c r="A22" s="81"/>
      <c r="B22" s="21"/>
      <c r="C22" s="21"/>
      <c r="D22" s="21"/>
      <c r="E22" s="71"/>
      <c r="F22" s="6">
        <f t="shared" si="2"/>
        <v>0</v>
      </c>
      <c r="G22" s="7"/>
    </row>
    <row r="23" spans="1:7">
      <c r="A23" s="81"/>
      <c r="B23" s="21"/>
      <c r="C23" s="21"/>
      <c r="D23" s="21"/>
      <c r="E23" s="71"/>
      <c r="F23" s="6">
        <f t="shared" si="2"/>
        <v>0</v>
      </c>
      <c r="G23" s="7"/>
    </row>
    <row r="24" spans="1:7">
      <c r="A24" s="81"/>
      <c r="B24" s="21"/>
      <c r="C24" s="21"/>
      <c r="D24" s="21"/>
      <c r="E24" s="71"/>
      <c r="F24" s="6">
        <f t="shared" si="2"/>
        <v>0</v>
      </c>
      <c r="G24" s="7"/>
    </row>
    <row r="25" spans="1:7">
      <c r="A25" s="81"/>
      <c r="B25" s="21"/>
      <c r="C25" s="21"/>
      <c r="D25" s="21"/>
      <c r="E25" s="71"/>
      <c r="F25" s="6">
        <f t="shared" si="2"/>
        <v>0</v>
      </c>
      <c r="G25" s="7"/>
    </row>
    <row r="26" spans="1:7">
      <c r="A26" s="81"/>
      <c r="B26" s="21"/>
      <c r="C26" s="21"/>
      <c r="D26" s="21"/>
      <c r="E26" s="71"/>
      <c r="F26" s="6">
        <f t="shared" si="2"/>
        <v>0</v>
      </c>
      <c r="G26" s="7"/>
    </row>
    <row r="27" spans="1:7">
      <c r="A27" s="82"/>
      <c r="B27" s="21"/>
      <c r="C27" s="21"/>
      <c r="D27" s="21"/>
      <c r="E27" s="71"/>
      <c r="F27" s="6">
        <f t="shared" si="2"/>
        <v>0</v>
      </c>
      <c r="G27" s="8"/>
    </row>
    <row r="28" spans="1:7">
      <c r="A28" s="9" t="s">
        <v>2</v>
      </c>
      <c r="B28" s="10"/>
      <c r="C28" s="10"/>
      <c r="D28" s="11"/>
      <c r="E28" s="12"/>
      <c r="F28" s="12"/>
      <c r="G28" s="13">
        <f>SUM(F18:F27)</f>
        <v>0</v>
      </c>
    </row>
    <row r="29" spans="1:7">
      <c r="A29" s="35" t="s">
        <v>33</v>
      </c>
      <c r="B29" s="17"/>
      <c r="C29" s="17"/>
      <c r="D29" s="17"/>
      <c r="E29" s="17"/>
      <c r="F29" s="17"/>
      <c r="G29" s="18"/>
    </row>
    <row r="30" spans="1:7">
      <c r="A30" s="80"/>
      <c r="B30" s="21"/>
      <c r="C30" s="21"/>
      <c r="D30" s="21"/>
      <c r="E30" s="71"/>
      <c r="F30" s="6">
        <f>E30*D30</f>
        <v>0</v>
      </c>
      <c r="G30" s="7"/>
    </row>
    <row r="31" spans="1:7">
      <c r="A31" s="81"/>
      <c r="B31" s="21"/>
      <c r="C31" s="21"/>
      <c r="D31" s="21"/>
      <c r="E31" s="71"/>
      <c r="F31" s="6">
        <f t="shared" ref="F31:F39" si="3">E31*D31</f>
        <v>0</v>
      </c>
      <c r="G31" s="7"/>
    </row>
    <row r="32" spans="1:7">
      <c r="A32" s="81"/>
      <c r="B32" s="21"/>
      <c r="C32" s="21"/>
      <c r="D32" s="21"/>
      <c r="E32" s="71"/>
      <c r="F32" s="6">
        <f t="shared" si="3"/>
        <v>0</v>
      </c>
      <c r="G32" s="7"/>
    </row>
    <row r="33" spans="1:7">
      <c r="A33" s="81"/>
      <c r="B33" s="21"/>
      <c r="C33" s="21"/>
      <c r="D33" s="21"/>
      <c r="E33" s="71"/>
      <c r="F33" s="6">
        <f t="shared" si="3"/>
        <v>0</v>
      </c>
      <c r="G33" s="7"/>
    </row>
    <row r="34" spans="1:7">
      <c r="A34" s="81"/>
      <c r="B34" s="21"/>
      <c r="C34" s="21"/>
      <c r="D34" s="21"/>
      <c r="E34" s="71"/>
      <c r="F34" s="6">
        <f t="shared" si="3"/>
        <v>0</v>
      </c>
      <c r="G34" s="7"/>
    </row>
    <row r="35" spans="1:7">
      <c r="A35" s="81"/>
      <c r="B35" s="21"/>
      <c r="C35" s="21"/>
      <c r="D35" s="21"/>
      <c r="E35" s="71"/>
      <c r="F35" s="6">
        <f t="shared" si="3"/>
        <v>0</v>
      </c>
      <c r="G35" s="7"/>
    </row>
    <row r="36" spans="1:7">
      <c r="A36" s="81"/>
      <c r="B36" s="21"/>
      <c r="C36" s="21"/>
      <c r="D36" s="21"/>
      <c r="E36" s="71"/>
      <c r="F36" s="6">
        <f t="shared" si="3"/>
        <v>0</v>
      </c>
      <c r="G36" s="7"/>
    </row>
    <row r="37" spans="1:7">
      <c r="A37" s="81"/>
      <c r="B37" s="21"/>
      <c r="C37" s="21"/>
      <c r="D37" s="21"/>
      <c r="E37" s="71"/>
      <c r="F37" s="6">
        <f t="shared" si="3"/>
        <v>0</v>
      </c>
      <c r="G37" s="7"/>
    </row>
    <row r="38" spans="1:7">
      <c r="A38" s="81"/>
      <c r="B38" s="21"/>
      <c r="C38" s="21"/>
      <c r="D38" s="21"/>
      <c r="E38" s="71"/>
      <c r="F38" s="6">
        <f t="shared" si="3"/>
        <v>0</v>
      </c>
      <c r="G38" s="7"/>
    </row>
    <row r="39" spans="1:7">
      <c r="A39" s="82"/>
      <c r="B39" s="21"/>
      <c r="C39" s="21"/>
      <c r="D39" s="21"/>
      <c r="E39" s="71"/>
      <c r="F39" s="6">
        <f t="shared" si="3"/>
        <v>0</v>
      </c>
      <c r="G39" s="8"/>
    </row>
    <row r="40" spans="1:7">
      <c r="A40" s="9" t="s">
        <v>2</v>
      </c>
      <c r="B40" s="10"/>
      <c r="C40" s="10"/>
      <c r="D40" s="11"/>
      <c r="E40" s="12"/>
      <c r="F40" s="12"/>
      <c r="G40" s="13">
        <f>SUM(F30:F39)</f>
        <v>0</v>
      </c>
    </row>
    <row r="41" spans="1:7">
      <c r="A41" s="35" t="s">
        <v>34</v>
      </c>
      <c r="B41" s="17"/>
      <c r="C41" s="17"/>
      <c r="D41" s="17"/>
      <c r="E41" s="17"/>
      <c r="F41" s="17"/>
      <c r="G41" s="18"/>
    </row>
    <row r="42" spans="1:7">
      <c r="A42" s="80"/>
      <c r="B42" s="21"/>
      <c r="C42" s="21"/>
      <c r="D42" s="21"/>
      <c r="E42" s="71"/>
      <c r="F42" s="6">
        <f>E42*D42</f>
        <v>0</v>
      </c>
      <c r="G42" s="7"/>
    </row>
    <row r="43" spans="1:7">
      <c r="A43" s="81"/>
      <c r="B43" s="21"/>
      <c r="C43" s="21"/>
      <c r="D43" s="21"/>
      <c r="E43" s="71"/>
      <c r="F43" s="6">
        <f t="shared" ref="F43:F51" si="4">E43*D43</f>
        <v>0</v>
      </c>
      <c r="G43" s="7"/>
    </row>
    <row r="44" spans="1:7">
      <c r="A44" s="81"/>
      <c r="B44" s="21"/>
      <c r="C44" s="21"/>
      <c r="D44" s="21"/>
      <c r="E44" s="71"/>
      <c r="F44" s="6">
        <f t="shared" si="4"/>
        <v>0</v>
      </c>
      <c r="G44" s="7"/>
    </row>
    <row r="45" spans="1:7">
      <c r="A45" s="81"/>
      <c r="B45" s="21"/>
      <c r="C45" s="21"/>
      <c r="D45" s="21"/>
      <c r="E45" s="71"/>
      <c r="F45" s="6">
        <f t="shared" si="4"/>
        <v>0</v>
      </c>
      <c r="G45" s="7"/>
    </row>
    <row r="46" spans="1:7">
      <c r="A46" s="81"/>
      <c r="B46" s="21"/>
      <c r="C46" s="21"/>
      <c r="D46" s="21"/>
      <c r="E46" s="71"/>
      <c r="F46" s="6">
        <f t="shared" si="4"/>
        <v>0</v>
      </c>
      <c r="G46" s="7"/>
    </row>
    <row r="47" spans="1:7">
      <c r="A47" s="81"/>
      <c r="B47" s="21"/>
      <c r="C47" s="21"/>
      <c r="D47" s="21"/>
      <c r="E47" s="71"/>
      <c r="F47" s="6">
        <f t="shared" si="4"/>
        <v>0</v>
      </c>
      <c r="G47" s="7"/>
    </row>
    <row r="48" spans="1:7">
      <c r="A48" s="81"/>
      <c r="B48" s="21"/>
      <c r="C48" s="21"/>
      <c r="D48" s="21"/>
      <c r="E48" s="71"/>
      <c r="F48" s="6">
        <f t="shared" si="4"/>
        <v>0</v>
      </c>
      <c r="G48" s="7"/>
    </row>
    <row r="49" spans="1:7">
      <c r="A49" s="81"/>
      <c r="B49" s="21"/>
      <c r="C49" s="21"/>
      <c r="D49" s="21"/>
      <c r="E49" s="71"/>
      <c r="F49" s="6">
        <f t="shared" si="4"/>
        <v>0</v>
      </c>
      <c r="G49" s="7"/>
    </row>
    <row r="50" spans="1:7">
      <c r="A50" s="81"/>
      <c r="B50" s="21"/>
      <c r="C50" s="21"/>
      <c r="D50" s="21"/>
      <c r="E50" s="71"/>
      <c r="F50" s="6">
        <f t="shared" si="4"/>
        <v>0</v>
      </c>
      <c r="G50" s="7"/>
    </row>
    <row r="51" spans="1:7">
      <c r="A51" s="82"/>
      <c r="B51" s="21"/>
      <c r="C51" s="21"/>
      <c r="D51" s="21"/>
      <c r="E51" s="71"/>
      <c r="F51" s="6">
        <f t="shared" si="4"/>
        <v>0</v>
      </c>
      <c r="G51" s="8"/>
    </row>
    <row r="52" spans="1:7">
      <c r="A52" s="9" t="s">
        <v>2</v>
      </c>
      <c r="B52" s="10"/>
      <c r="C52" s="10"/>
      <c r="D52" s="11"/>
      <c r="E52" s="12"/>
      <c r="F52" s="12"/>
      <c r="G52" s="13">
        <f>SUM(F42:F51)</f>
        <v>0</v>
      </c>
    </row>
    <row r="53" spans="1:7" ht="31.5" customHeight="1">
      <c r="A53" s="35" t="s">
        <v>35</v>
      </c>
      <c r="B53" s="35"/>
      <c r="C53" s="35"/>
      <c r="D53" s="35"/>
      <c r="E53" s="35"/>
      <c r="F53" s="35"/>
      <c r="G53" s="18"/>
    </row>
    <row r="54" spans="1:7">
      <c r="A54" s="80"/>
      <c r="B54" s="21"/>
      <c r="C54" s="21"/>
      <c r="D54" s="21"/>
      <c r="E54" s="71"/>
      <c r="F54" s="6">
        <f>E54*D54</f>
        <v>0</v>
      </c>
      <c r="G54" s="7"/>
    </row>
    <row r="55" spans="1:7">
      <c r="A55" s="81"/>
      <c r="B55" s="21"/>
      <c r="C55" s="21"/>
      <c r="D55" s="21"/>
      <c r="E55" s="71"/>
      <c r="F55" s="6">
        <f t="shared" ref="F55:F63" si="5">E55*D55</f>
        <v>0</v>
      </c>
      <c r="G55" s="7"/>
    </row>
    <row r="56" spans="1:7">
      <c r="A56" s="81"/>
      <c r="B56" s="21"/>
      <c r="C56" s="21"/>
      <c r="D56" s="21"/>
      <c r="E56" s="71"/>
      <c r="F56" s="6">
        <f t="shared" si="5"/>
        <v>0</v>
      </c>
      <c r="G56" s="7"/>
    </row>
    <row r="57" spans="1:7">
      <c r="A57" s="81"/>
      <c r="B57" s="21"/>
      <c r="C57" s="21"/>
      <c r="D57" s="21"/>
      <c r="E57" s="71"/>
      <c r="F57" s="6">
        <f t="shared" si="5"/>
        <v>0</v>
      </c>
      <c r="G57" s="7"/>
    </row>
    <row r="58" spans="1:7">
      <c r="A58" s="81"/>
      <c r="B58" s="21"/>
      <c r="C58" s="21"/>
      <c r="D58" s="21"/>
      <c r="E58" s="71"/>
      <c r="F58" s="6">
        <f t="shared" si="5"/>
        <v>0</v>
      </c>
      <c r="G58" s="7"/>
    </row>
    <row r="59" spans="1:7">
      <c r="A59" s="81"/>
      <c r="B59" s="21"/>
      <c r="C59" s="21"/>
      <c r="D59" s="21"/>
      <c r="E59" s="71"/>
      <c r="F59" s="6">
        <f t="shared" si="5"/>
        <v>0</v>
      </c>
      <c r="G59" s="7"/>
    </row>
    <row r="60" spans="1:7" ht="15.75" customHeight="1">
      <c r="A60" s="81"/>
      <c r="B60" s="21"/>
      <c r="C60" s="21"/>
      <c r="D60" s="21"/>
      <c r="E60" s="71"/>
      <c r="F60" s="6">
        <f t="shared" si="5"/>
        <v>0</v>
      </c>
      <c r="G60" s="7"/>
    </row>
    <row r="61" spans="1:7">
      <c r="A61" s="81"/>
      <c r="B61" s="21"/>
      <c r="C61" s="21"/>
      <c r="D61" s="21"/>
      <c r="E61" s="71"/>
      <c r="F61" s="6">
        <f t="shared" si="5"/>
        <v>0</v>
      </c>
      <c r="G61" s="7"/>
    </row>
    <row r="62" spans="1:7">
      <c r="A62" s="81"/>
      <c r="B62" s="21"/>
      <c r="C62" s="21"/>
      <c r="D62" s="21"/>
      <c r="E62" s="71"/>
      <c r="F62" s="6">
        <f t="shared" si="5"/>
        <v>0</v>
      </c>
      <c r="G62" s="7"/>
    </row>
    <row r="63" spans="1:7">
      <c r="A63" s="82"/>
      <c r="B63" s="21"/>
      <c r="C63" s="21"/>
      <c r="D63" s="21"/>
      <c r="E63" s="71"/>
      <c r="F63" s="6">
        <f t="shared" si="5"/>
        <v>0</v>
      </c>
      <c r="G63" s="8"/>
    </row>
    <row r="64" spans="1:7">
      <c r="A64" s="9" t="s">
        <v>2</v>
      </c>
      <c r="B64" s="10"/>
      <c r="C64" s="10"/>
      <c r="D64" s="11"/>
      <c r="E64" s="12"/>
      <c r="F64" s="12"/>
      <c r="G64" s="13">
        <f>SUM(F54:F63)</f>
        <v>0</v>
      </c>
    </row>
    <row r="65" spans="4:7" s="2" customFormat="1">
      <c r="D65" s="14"/>
      <c r="E65" s="15"/>
      <c r="F65" s="15"/>
      <c r="G65" s="15"/>
    </row>
    <row r="66" spans="4:7" s="2" customFormat="1">
      <c r="D66" s="14"/>
      <c r="E66" s="15"/>
      <c r="G66" s="13">
        <f>SUM(G6:G64)</f>
        <v>0</v>
      </c>
    </row>
    <row r="67" spans="4:7" s="2" customFormat="1">
      <c r="D67" s="14"/>
      <c r="E67" s="15"/>
    </row>
    <row r="68" spans="4:7" s="2" customFormat="1">
      <c r="D68" s="14"/>
      <c r="E68" s="15"/>
    </row>
    <row r="69" spans="4:7" s="2" customFormat="1">
      <c r="D69" s="14"/>
      <c r="E69" s="15"/>
      <c r="F69" s="15"/>
      <c r="G69" s="15"/>
    </row>
    <row r="70" spans="4:7" s="2" customFormat="1">
      <c r="D70" s="14"/>
      <c r="E70" s="15"/>
      <c r="F70" s="15"/>
      <c r="G70" s="15"/>
    </row>
    <row r="71" spans="4:7" s="2" customFormat="1">
      <c r="D71" s="14"/>
      <c r="E71" s="15"/>
      <c r="F71" s="15"/>
      <c r="G71" s="15"/>
    </row>
    <row r="72" spans="4:7" s="2" customFormat="1">
      <c r="D72" s="14"/>
      <c r="E72" s="15"/>
      <c r="F72" s="15"/>
      <c r="G72" s="15"/>
    </row>
    <row r="73" spans="4:7" s="2" customFormat="1">
      <c r="D73" s="14"/>
      <c r="E73" s="15"/>
      <c r="F73" s="15"/>
      <c r="G73" s="15"/>
    </row>
    <row r="74" spans="4:7" s="2" customFormat="1">
      <c r="D74" s="14"/>
      <c r="E74" s="15"/>
      <c r="F74" s="15"/>
      <c r="G74" s="15"/>
    </row>
    <row r="75" spans="4:7" s="2" customFormat="1">
      <c r="D75" s="14"/>
      <c r="E75" s="15"/>
      <c r="F75" s="15"/>
      <c r="G75" s="15"/>
    </row>
    <row r="76" spans="4:7" s="2" customFormat="1">
      <c r="D76" s="14"/>
      <c r="E76" s="15"/>
      <c r="F76" s="15"/>
      <c r="G76" s="15"/>
    </row>
    <row r="77" spans="4:7" s="2" customFormat="1">
      <c r="D77" s="14"/>
      <c r="E77" s="15"/>
      <c r="F77" s="15"/>
      <c r="G77" s="15"/>
    </row>
    <row r="78" spans="4:7" s="2" customFormat="1">
      <c r="D78" s="14"/>
      <c r="E78" s="15"/>
      <c r="F78" s="15"/>
      <c r="G78" s="15"/>
    </row>
    <row r="79" spans="4:7" s="2" customFormat="1">
      <c r="D79" s="14"/>
      <c r="E79" s="15"/>
      <c r="F79" s="15"/>
      <c r="G79" s="15"/>
    </row>
    <row r="80" spans="4:7" s="2" customFormat="1">
      <c r="D80" s="14"/>
      <c r="E80" s="15"/>
      <c r="F80" s="15"/>
      <c r="G80" s="15"/>
    </row>
    <row r="81" spans="4:15" s="2" customFormat="1">
      <c r="D81" s="14"/>
      <c r="E81" s="15"/>
      <c r="F81" s="15"/>
      <c r="G81" s="15"/>
    </row>
    <row r="82" spans="4:15" s="2" customFormat="1">
      <c r="D82" s="14"/>
      <c r="E82" s="15"/>
      <c r="F82" s="15"/>
      <c r="G82" s="15"/>
    </row>
    <row r="83" spans="4:15" s="2" customFormat="1">
      <c r="D83" s="14"/>
      <c r="E83" s="15"/>
      <c r="F83" s="15"/>
      <c r="G83" s="15"/>
    </row>
    <row r="84" spans="4:15" s="2" customFormat="1">
      <c r="D84" s="14"/>
      <c r="E84" s="15"/>
      <c r="F84" s="15"/>
      <c r="G84" s="15"/>
    </row>
    <row r="85" spans="4:15" s="2" customFormat="1">
      <c r="D85" s="14"/>
      <c r="E85" s="15"/>
      <c r="F85" s="15"/>
      <c r="G85" s="15"/>
    </row>
    <row r="86" spans="4:15" s="2" customFormat="1">
      <c r="D86" s="14"/>
      <c r="E86" s="15"/>
      <c r="F86" s="15"/>
      <c r="G86" s="15"/>
    </row>
    <row r="87" spans="4:15" s="2" customFormat="1">
      <c r="D87" s="14"/>
      <c r="E87" s="15"/>
      <c r="F87" s="15"/>
      <c r="G87" s="15"/>
    </row>
    <row r="88" spans="4:15" s="2" customFormat="1">
      <c r="D88" s="14"/>
      <c r="E88" s="15"/>
      <c r="F88" s="15"/>
      <c r="G88" s="15"/>
    </row>
    <row r="89" spans="4:15" s="2" customFormat="1">
      <c r="D89" s="14"/>
      <c r="E89" s="15"/>
      <c r="F89" s="15"/>
      <c r="G89" s="15"/>
    </row>
    <row r="90" spans="4:15" s="2" customFormat="1">
      <c r="D90" s="14"/>
      <c r="E90" s="15"/>
      <c r="F90" s="15"/>
      <c r="G90" s="15"/>
      <c r="O90" s="1"/>
    </row>
    <row r="91" spans="4:15" s="2" customFormat="1">
      <c r="D91" s="14"/>
      <c r="E91" s="15"/>
      <c r="F91" s="15"/>
      <c r="G91" s="15"/>
      <c r="O91" s="1"/>
    </row>
    <row r="92" spans="4:15" s="2" customFormat="1">
      <c r="D92" s="14"/>
      <c r="E92" s="15"/>
      <c r="F92" s="15"/>
      <c r="G92" s="15"/>
      <c r="O92" s="1"/>
    </row>
  </sheetData>
  <sheetProtection password="CA21" sheet="1" objects="1" scenarios="1"/>
  <mergeCells count="6">
    <mergeCell ref="A2:G2"/>
    <mergeCell ref="A42:A51"/>
    <mergeCell ref="A54:A63"/>
    <mergeCell ref="A6:A15"/>
    <mergeCell ref="A18:A27"/>
    <mergeCell ref="A30:A39"/>
  </mergeCells>
  <dataValidations count="3">
    <dataValidation type="list" allowBlank="1" showInputMessage="1" showErrorMessage="1" sqref="C6:C15 C54:C63 C18:C27 C30:C39 C42:C51">
      <formula1>$O$4:$O$6</formula1>
    </dataValidation>
    <dataValidation type="list" allowBlank="1" showInputMessage="1" showErrorMessage="1" sqref="C16 C28 C40 C52 C64:C92">
      <formula1>$O$4:$O$5</formula1>
    </dataValidation>
    <dataValidation type="list" allowBlank="1" showInputMessage="1" showErrorMessage="1" sqref="A6 A54 A42 A30 A18">
      <formula1>$N$4:$N$7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FF00"/>
  </sheetPr>
  <dimension ref="A1:AL56"/>
  <sheetViews>
    <sheetView workbookViewId="0"/>
  </sheetViews>
  <sheetFormatPr defaultRowHeight="15"/>
  <cols>
    <col min="1" max="1" width="22.85546875" customWidth="1"/>
    <col min="2" max="2" width="25.7109375" customWidth="1"/>
    <col min="3" max="3" width="15.7109375" customWidth="1"/>
    <col min="4" max="4" width="15" customWidth="1"/>
    <col min="5" max="5" width="15.7109375" customWidth="1"/>
    <col min="6" max="6" width="1.5703125" style="64" customWidth="1"/>
    <col min="7" max="7" width="15.7109375" customWidth="1"/>
    <col min="9" max="9" width="14.85546875" customWidth="1"/>
    <col min="10" max="10" width="8.7109375" customWidth="1"/>
  </cols>
  <sheetData>
    <row r="1" spans="1:38">
      <c r="A1" s="74" t="s">
        <v>52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>
      <c r="A2" s="75" t="s">
        <v>46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1:38" ht="15.75" thickBo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38" ht="18.75">
      <c r="A4" s="55" t="s">
        <v>41</v>
      </c>
      <c r="B4" s="56"/>
      <c r="C4" s="56"/>
      <c r="D4" s="56"/>
      <c r="E4" s="56"/>
      <c r="F4" s="65"/>
      <c r="G4" s="56"/>
      <c r="H4" s="1"/>
      <c r="I4" s="61" t="s">
        <v>39</v>
      </c>
      <c r="J4" s="69" t="e">
        <f>G11/G22</f>
        <v>#DIV/0!</v>
      </c>
      <c r="K4" s="1" t="str">
        <f>IFERROR(IF(J4&gt;25%,(IF(J5&gt;25%,"Overschrijden grens 25%","")),""),"")</f>
        <v/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</row>
    <row r="5" spans="1:38" ht="30.75" thickBot="1">
      <c r="A5" s="1"/>
      <c r="B5" s="57" t="s">
        <v>42</v>
      </c>
      <c r="C5" s="57" t="s">
        <v>22</v>
      </c>
      <c r="D5" s="57" t="s">
        <v>21</v>
      </c>
      <c r="E5" s="57" t="s">
        <v>20</v>
      </c>
      <c r="F5" s="66"/>
      <c r="G5" s="57" t="s">
        <v>2</v>
      </c>
      <c r="H5" s="1"/>
      <c r="I5" s="53" t="s">
        <v>40</v>
      </c>
      <c r="J5" s="70" t="e">
        <f>G20/G22</f>
        <v>#DIV/0!</v>
      </c>
      <c r="K5" s="1" t="str">
        <f>IFERROR(IF(J4&gt;25%,(IF(J5&gt;25%,"Overschrijden grens 25%","")),""),"")</f>
        <v/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</row>
    <row r="6" spans="1:38">
      <c r="A6" s="1"/>
      <c r="B6" s="54">
        <v>1</v>
      </c>
      <c r="C6" s="59">
        <f>SUMIFS('Begroting DW'!$F$6:$F$15,'Begroting DW'!$C$6:$C$15,C5)</f>
        <v>0</v>
      </c>
      <c r="D6" s="59">
        <f>SUMIFS('Begroting DW'!$F$6:$F$15,'Begroting DW'!$C$6:$C$15,D5)</f>
        <v>0</v>
      </c>
      <c r="E6" s="59">
        <f>SUMIFS('Begroting DW'!$F$6:$F$15,'Begroting DW'!$C$6:$C$15,E5)</f>
        <v>0</v>
      </c>
      <c r="F6" s="67"/>
      <c r="G6" s="59">
        <f>SUM(C6:E6)</f>
        <v>0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</row>
    <row r="7" spans="1:38">
      <c r="A7" s="1"/>
      <c r="B7" s="54">
        <v>2</v>
      </c>
      <c r="C7" s="59">
        <f>SUMIFS('Begroting DW'!$F$18:$F$27,'Begroting DW'!$C$18:$C$27,Samenvatting!C5)</f>
        <v>0</v>
      </c>
      <c r="D7" s="59">
        <f>SUMIFS('Begroting DW'!$F$18:$F$27,'Begroting DW'!$C$18:$C$27,Samenvatting!D5)</f>
        <v>0</v>
      </c>
      <c r="E7" s="59">
        <f>SUMIFS('Begroting DW'!$F$18:$F$27,'Begroting DW'!$C$18:$C$27,Samenvatting!E5)</f>
        <v>0</v>
      </c>
      <c r="F7" s="67"/>
      <c r="G7" s="59">
        <f t="shared" ref="G7:G10" si="0">SUM(C7:E7)</f>
        <v>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</row>
    <row r="8" spans="1:38">
      <c r="A8" s="1"/>
      <c r="B8" s="54">
        <v>3</v>
      </c>
      <c r="C8" s="59">
        <f>SUMIFS('Begroting DW'!$F$30:$F$39,'Begroting DW'!$C$30:$C$39,Samenvatting!C5)</f>
        <v>0</v>
      </c>
      <c r="D8" s="59">
        <f>SUMIFS('Begroting DW'!$F$30:$F$39,'Begroting DW'!$C$30:$C$39,Samenvatting!D5)</f>
        <v>0</v>
      </c>
      <c r="E8" s="59">
        <f>SUMIFS('Begroting DW'!$F$30:$F$39,'Begroting DW'!$C$30:$C$39,Samenvatting!E5)</f>
        <v>0</v>
      </c>
      <c r="F8" s="67">
        <f>E8*D8</f>
        <v>0</v>
      </c>
      <c r="G8" s="59">
        <f t="shared" si="0"/>
        <v>0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</row>
    <row r="9" spans="1:38">
      <c r="A9" s="1"/>
      <c r="B9" s="54">
        <v>4</v>
      </c>
      <c r="C9" s="59">
        <f>SUMIFS('Begroting DW'!$F$42:$F$51,'Begroting DW'!$C$42:$C$51,Samenvatting!C5)</f>
        <v>0</v>
      </c>
      <c r="D9" s="59">
        <f>SUMIFS('Begroting DW'!$F$42:$F$51,'Begroting DW'!$C$42:$C$51,Samenvatting!D5)</f>
        <v>0</v>
      </c>
      <c r="E9" s="59">
        <f>SUMIFS('Begroting DW'!$F$42:$F$51,'Begroting DW'!$C$42:$C$51,Samenvatting!E5)</f>
        <v>0</v>
      </c>
      <c r="F9" s="67"/>
      <c r="G9" s="59">
        <f t="shared" si="0"/>
        <v>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</row>
    <row r="10" spans="1:38">
      <c r="A10" s="1"/>
      <c r="B10" s="54">
        <v>5</v>
      </c>
      <c r="C10" s="59">
        <f>SUMIFS('Begroting DW'!$F$54:$F$63,'Begroting DW'!$C$54:$C$63,Samenvatting!C5)</f>
        <v>0</v>
      </c>
      <c r="D10" s="59">
        <f>SUMIFS('Begroting DW'!$F$54:$F$63,'Begroting DW'!$C$54:$C$63,Samenvatting!D5)</f>
        <v>0</v>
      </c>
      <c r="E10" s="59">
        <f>SUMIFS('Begroting DW'!$F$54:$F$63,'Begroting DW'!$C$54:$C$63,Samenvatting!E5)</f>
        <v>0</v>
      </c>
      <c r="F10" s="67"/>
      <c r="G10" s="59">
        <f t="shared" si="0"/>
        <v>0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</row>
    <row r="11" spans="1:38">
      <c r="A11" s="1"/>
      <c r="B11" s="58" t="s">
        <v>44</v>
      </c>
      <c r="C11" s="60">
        <f>SUM(C6:C10)</f>
        <v>0</v>
      </c>
      <c r="D11" s="60">
        <f>SUM(D6:D10)</f>
        <v>0</v>
      </c>
      <c r="E11" s="60">
        <f>SUM(E6:E10)</f>
        <v>0</v>
      </c>
      <c r="F11" s="62"/>
      <c r="G11" s="60">
        <f>SUM(G6:G10)</f>
        <v>0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</row>
    <row r="12" spans="1:3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</row>
    <row r="13" spans="1:38" ht="18.75">
      <c r="A13" s="55" t="s">
        <v>43</v>
      </c>
      <c r="B13" s="56"/>
      <c r="C13" s="56"/>
      <c r="D13" s="56"/>
      <c r="E13" s="56"/>
      <c r="F13" s="65"/>
      <c r="G13" s="56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</row>
    <row r="14" spans="1:38" ht="30">
      <c r="A14" s="1"/>
      <c r="B14" s="57" t="s">
        <v>42</v>
      </c>
      <c r="C14" s="57" t="s">
        <v>22</v>
      </c>
      <c r="D14" s="57" t="s">
        <v>21</v>
      </c>
      <c r="E14" s="57" t="s">
        <v>20</v>
      </c>
      <c r="F14" s="66"/>
      <c r="G14" s="57" t="s">
        <v>2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</row>
    <row r="15" spans="1:38">
      <c r="A15" s="1"/>
      <c r="B15" s="54">
        <v>1</v>
      </c>
      <c r="C15" s="59">
        <f>SUMIFS('Begroting SRA'!$F$6:$F$15,'Begroting SRA'!$C$6:$C$15,C14)</f>
        <v>0</v>
      </c>
      <c r="D15" s="59">
        <f>SUMIFS('Begroting SRA'!$F$6:$F$15,'Begroting SRA'!$C$6:$C$15,D14)</f>
        <v>0</v>
      </c>
      <c r="E15" s="59">
        <f>SUMIFS('Begroting SRA'!$F$6:$F$15,'Begroting SRA'!$C$6:$C$15,E14)</f>
        <v>0</v>
      </c>
      <c r="F15" s="67"/>
      <c r="G15" s="59">
        <f t="shared" ref="G15:G19" si="1">SUM(C15:E15)</f>
        <v>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</row>
    <row r="16" spans="1:38">
      <c r="A16" s="1"/>
      <c r="B16" s="54">
        <v>2</v>
      </c>
      <c r="C16" s="59">
        <f>SUMIFS('Begroting SRA'!$F$18:$F$27,'Begroting SRA'!$C$18:$C$27,Samenvatting!C14)</f>
        <v>0</v>
      </c>
      <c r="D16" s="59">
        <f>SUMIFS('Begroting SRA'!$F$18:$F$27,'Begroting SRA'!$C$18:$C$27,Samenvatting!D14)</f>
        <v>0</v>
      </c>
      <c r="E16" s="59">
        <f>SUMIFS('Begroting SRA'!$F$18:$F$27,'Begroting SRA'!$C$18:$C$27,Samenvatting!E14)</f>
        <v>0</v>
      </c>
      <c r="F16" s="67"/>
      <c r="G16" s="59">
        <f t="shared" si="1"/>
        <v>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</row>
    <row r="17" spans="1:38">
      <c r="A17" s="1"/>
      <c r="B17" s="54">
        <v>3</v>
      </c>
      <c r="C17" s="59">
        <f>SUMIFS('Begroting SRA'!$F$30:$F$39,'Begroting SRA'!$C$30:$C$39,Samenvatting!C14)</f>
        <v>0</v>
      </c>
      <c r="D17" s="59">
        <f>SUMIFS('Begroting SRA'!$F$30:$F$39,'Begroting SRA'!$C$30:$C$39,Samenvatting!D14)</f>
        <v>0</v>
      </c>
      <c r="E17" s="59">
        <f>SUMIFS('Begroting SRA'!$F$30:$F$39,'Begroting SRA'!$C$30:$C$39,Samenvatting!E14)</f>
        <v>0</v>
      </c>
      <c r="F17" s="67"/>
      <c r="G17" s="59">
        <f t="shared" si="1"/>
        <v>0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</row>
    <row r="18" spans="1:38">
      <c r="A18" s="1"/>
      <c r="B18" s="54">
        <v>4</v>
      </c>
      <c r="C18" s="59">
        <f>SUMIFS('Begroting SRA'!$F$42:$F$51,'Begroting SRA'!$C$42:$C$51,Samenvatting!C14)</f>
        <v>0</v>
      </c>
      <c r="D18" s="59">
        <f>SUMIFS('Begroting SRA'!$F$42:$F$51,'Begroting SRA'!$C$42:$C$51,Samenvatting!D14)</f>
        <v>0</v>
      </c>
      <c r="E18" s="59">
        <f>SUMIFS('Begroting SRA'!$F$42:$F$51,'Begroting SRA'!$C$42:$C$51,Samenvatting!E14)</f>
        <v>0</v>
      </c>
      <c r="F18" s="67"/>
      <c r="G18" s="59">
        <f t="shared" si="1"/>
        <v>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</row>
    <row r="19" spans="1:38">
      <c r="A19" s="1"/>
      <c r="B19" s="54">
        <v>5</v>
      </c>
      <c r="C19" s="59">
        <f>SUMIFS('Begroting SRA'!$F$54:$F$63,'Begroting SRA'!$C$54:$C$63,Samenvatting!C14)</f>
        <v>0</v>
      </c>
      <c r="D19" s="59">
        <f>SUMIFS('Begroting SRA'!$F$54:$F$63,'Begroting SRA'!$C$54:$C$63,Samenvatting!D14)</f>
        <v>0</v>
      </c>
      <c r="E19" s="59">
        <f>SUMIFS('Begroting SRA'!$F$54:$F$63,'Begroting SRA'!$C$54:$C$63,Samenvatting!E14)</f>
        <v>0</v>
      </c>
      <c r="F19" s="67"/>
      <c r="G19" s="59">
        <f t="shared" si="1"/>
        <v>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</row>
    <row r="20" spans="1:38">
      <c r="A20" s="1"/>
      <c r="B20" s="58" t="s">
        <v>44</v>
      </c>
      <c r="C20" s="60">
        <f>SUM(C15:C19)</f>
        <v>0</v>
      </c>
      <c r="D20" s="60">
        <f>SUM(D15:D19)</f>
        <v>0</v>
      </c>
      <c r="E20" s="60">
        <f>SUM(E15:E19)</f>
        <v>0</v>
      </c>
      <c r="F20" s="62"/>
      <c r="G20" s="60">
        <f>SUM(G15:G19)</f>
        <v>0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</row>
    <row r="21" spans="1:38" ht="6" customHeight="1">
      <c r="A21" s="1"/>
      <c r="B21" s="1"/>
      <c r="C21" s="76"/>
      <c r="D21" s="76"/>
      <c r="E21" s="76"/>
      <c r="F21" s="76"/>
      <c r="G21" s="76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</row>
    <row r="22" spans="1:38">
      <c r="A22" s="54" t="s">
        <v>45</v>
      </c>
      <c r="B22" s="54"/>
      <c r="C22" s="62">
        <f>C11+C20</f>
        <v>0</v>
      </c>
      <c r="D22" s="62">
        <f>D11+D20</f>
        <v>0</v>
      </c>
      <c r="E22" s="62">
        <f>E11+E20</f>
        <v>0</v>
      </c>
      <c r="F22" s="62"/>
      <c r="G22" s="62">
        <f>G11+G20</f>
        <v>0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</row>
    <row r="23" spans="1:38">
      <c r="A23" s="54" t="s">
        <v>47</v>
      </c>
      <c r="B23" s="54"/>
      <c r="C23" s="77">
        <f>C22*0.15</f>
        <v>0</v>
      </c>
      <c r="D23" s="77">
        <f>D22*0.15</f>
        <v>0</v>
      </c>
      <c r="E23" s="77">
        <f>E22*0.15</f>
        <v>0</v>
      </c>
      <c r="F23" s="77"/>
      <c r="G23" s="77">
        <f>G22*0.15</f>
        <v>0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</row>
    <row r="24" spans="1:38" ht="18.75">
      <c r="A24" s="55" t="s">
        <v>48</v>
      </c>
      <c r="B24" s="58"/>
      <c r="C24" s="63">
        <f>C22+C23</f>
        <v>0</v>
      </c>
      <c r="D24" s="63">
        <f t="shared" ref="D24:G24" si="2">D22+D23</f>
        <v>0</v>
      </c>
      <c r="E24" s="63">
        <f t="shared" si="2"/>
        <v>0</v>
      </c>
      <c r="F24" s="68"/>
      <c r="G24" s="63">
        <f t="shared" si="2"/>
        <v>0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</row>
    <row r="25" spans="1:3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</row>
    <row r="26" spans="1:3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</row>
    <row r="27" spans="1:3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</row>
    <row r="28" spans="1:3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</row>
    <row r="29" spans="1:3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</row>
    <row r="30" spans="1:38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</row>
    <row r="31" spans="1:38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</row>
    <row r="32" spans="1:38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</row>
    <row r="33" spans="1:38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1:3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1:3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1:38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</row>
    <row r="37" spans="1:38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1:38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spans="1:3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1:38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spans="1:38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1:38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spans="1:38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1:3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spans="1:38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spans="1:38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spans="1:38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spans="1:38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1:38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spans="1:38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spans="1:38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spans="1:38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spans="1:38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spans="1:38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spans="1:38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</sheetData>
  <sheetProtection password="CA21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N23"/>
  <sheetViews>
    <sheetView workbookViewId="0"/>
  </sheetViews>
  <sheetFormatPr defaultRowHeight="15"/>
  <cols>
    <col min="1" max="1" width="35.7109375" style="23" customWidth="1"/>
    <col min="2" max="3" width="15.85546875" style="23" customWidth="1"/>
    <col min="4" max="27" width="11.7109375" style="23" customWidth="1"/>
    <col min="28" max="39" width="11.85546875" style="23" customWidth="1"/>
    <col min="40" max="16384" width="9.140625" style="23"/>
  </cols>
  <sheetData>
    <row r="1" spans="1:39">
      <c r="A1" s="51" t="s">
        <v>53</v>
      </c>
      <c r="B1" s="1"/>
      <c r="C1" s="1"/>
      <c r="D1" s="4"/>
      <c r="E1" s="16"/>
      <c r="F1" s="16"/>
      <c r="G1" s="16"/>
    </row>
    <row r="2" spans="1:39" ht="29.25" customHeight="1">
      <c r="A2" s="85" t="s">
        <v>54</v>
      </c>
      <c r="B2" s="86"/>
      <c r="C2" s="86"/>
      <c r="D2" s="86"/>
      <c r="E2" s="86"/>
      <c r="F2" s="86"/>
      <c r="G2" s="86"/>
    </row>
    <row r="3" spans="1:39" ht="25.5" customHeight="1">
      <c r="A3" s="22" t="s">
        <v>3</v>
      </c>
    </row>
    <row r="5" spans="1:39">
      <c r="A5" s="24" t="s">
        <v>4</v>
      </c>
      <c r="B5" s="20"/>
      <c r="D5" s="25"/>
    </row>
    <row r="6" spans="1:39">
      <c r="A6" s="24" t="s">
        <v>5</v>
      </c>
      <c r="B6" s="20"/>
    </row>
    <row r="8" spans="1:39" ht="18.75">
      <c r="A8" s="89" t="s">
        <v>6</v>
      </c>
      <c r="B8" s="90"/>
      <c r="D8" s="26"/>
      <c r="E8" s="27"/>
      <c r="F8" s="28"/>
      <c r="G8" s="28"/>
      <c r="H8" s="28"/>
      <c r="I8" s="28"/>
    </row>
    <row r="9" spans="1:39">
      <c r="A9" s="91" t="s">
        <v>10</v>
      </c>
      <c r="B9" s="92"/>
      <c r="C9" s="29" t="s">
        <v>7</v>
      </c>
      <c r="D9" s="33">
        <f>EDATE($B$5,0)</f>
        <v>0</v>
      </c>
      <c r="E9" s="33">
        <f>EDATE($B$5,1)</f>
        <v>31</v>
      </c>
      <c r="F9" s="33">
        <f>EDATE($B$5,2)</f>
        <v>60</v>
      </c>
      <c r="G9" s="33">
        <f>EDATE($B$5,3)</f>
        <v>91</v>
      </c>
      <c r="H9" s="33">
        <f>EDATE($B$5,4)</f>
        <v>121</v>
      </c>
      <c r="I9" s="33">
        <f>EDATE($B$5,5)</f>
        <v>152</v>
      </c>
      <c r="J9" s="33">
        <f>EDATE($B$5,6)</f>
        <v>182</v>
      </c>
      <c r="K9" s="33">
        <f>EDATE($B$5,7)</f>
        <v>213</v>
      </c>
      <c r="L9" s="33">
        <f>EDATE($B$5,8)</f>
        <v>244</v>
      </c>
      <c r="M9" s="33">
        <f>EDATE($B$5,9)</f>
        <v>274</v>
      </c>
      <c r="N9" s="33">
        <f>EDATE($B$5,10)</f>
        <v>305</v>
      </c>
      <c r="O9" s="33">
        <f>EDATE($B$5,11)</f>
        <v>335</v>
      </c>
      <c r="P9" s="33">
        <f>EDATE($B$5,12)</f>
        <v>366</v>
      </c>
      <c r="Q9" s="33">
        <f>EDATE($B$5,13)</f>
        <v>397</v>
      </c>
      <c r="R9" s="33">
        <f>EDATE($B$5,14)</f>
        <v>425</v>
      </c>
      <c r="S9" s="33">
        <f>EDATE($B$5,15)</f>
        <v>456</v>
      </c>
      <c r="T9" s="33">
        <f>EDATE($B$5,16)</f>
        <v>486</v>
      </c>
      <c r="U9" s="33">
        <f>EDATE($B$5,17)</f>
        <v>517</v>
      </c>
      <c r="V9" s="33">
        <f>EDATE($B$5,18)</f>
        <v>547</v>
      </c>
      <c r="W9" s="33">
        <f>EDATE($B$5,19)</f>
        <v>578</v>
      </c>
      <c r="X9" s="33">
        <f>EDATE($B$5,20)</f>
        <v>609</v>
      </c>
      <c r="Y9" s="33">
        <f>EDATE($B$5,21)</f>
        <v>639</v>
      </c>
      <c r="Z9" s="33">
        <f>EDATE($B$5,22)</f>
        <v>670</v>
      </c>
      <c r="AA9" s="33">
        <f>EDATE($B$5,23)</f>
        <v>700</v>
      </c>
      <c r="AB9" s="33">
        <f>EDATE($B$5,24)</f>
        <v>731</v>
      </c>
      <c r="AC9" s="33">
        <f>EDATE($B$5,25)</f>
        <v>762</v>
      </c>
      <c r="AD9" s="33">
        <f>EDATE($B$5,26)</f>
        <v>790</v>
      </c>
      <c r="AE9" s="33">
        <f>EDATE($B$5,27)</f>
        <v>821</v>
      </c>
      <c r="AF9" s="33">
        <f>EDATE($B$5,28)</f>
        <v>851</v>
      </c>
      <c r="AG9" s="33">
        <f>EDATE($B$5,29)</f>
        <v>882</v>
      </c>
      <c r="AH9" s="33">
        <f>EDATE($B$5,30)</f>
        <v>912</v>
      </c>
      <c r="AI9" s="33">
        <f>EDATE($B$5,31)</f>
        <v>943</v>
      </c>
      <c r="AJ9" s="33">
        <f>EDATE($B$5,32)</f>
        <v>974</v>
      </c>
      <c r="AK9" s="33">
        <f>EDATE($B$5,33)</f>
        <v>1004</v>
      </c>
      <c r="AL9" s="33">
        <f>EDATE($B$5,34)</f>
        <v>1035</v>
      </c>
      <c r="AM9" s="33">
        <f>EDATE($B$5,35)</f>
        <v>1065</v>
      </c>
    </row>
    <row r="10" spans="1:39">
      <c r="A10" s="87" t="s">
        <v>14</v>
      </c>
      <c r="B10" s="88"/>
      <c r="C10" s="31">
        <f>SUM(D10:AM10)</f>
        <v>0</v>
      </c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</row>
    <row r="11" spans="1:39">
      <c r="A11" s="87" t="s">
        <v>14</v>
      </c>
      <c r="B11" s="88"/>
      <c r="C11" s="31">
        <f t="shared" ref="C11:C20" si="0">SUM(D11:AM11)</f>
        <v>0</v>
      </c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</row>
    <row r="12" spans="1:39">
      <c r="A12" s="87" t="s">
        <v>14</v>
      </c>
      <c r="B12" s="88"/>
      <c r="C12" s="31">
        <f t="shared" si="0"/>
        <v>0</v>
      </c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</row>
    <row r="13" spans="1:39">
      <c r="A13" s="87" t="s">
        <v>14</v>
      </c>
      <c r="B13" s="88"/>
      <c r="C13" s="31">
        <f t="shared" si="0"/>
        <v>0</v>
      </c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</row>
    <row r="14" spans="1:39">
      <c r="A14" s="87" t="s">
        <v>14</v>
      </c>
      <c r="B14" s="88"/>
      <c r="C14" s="31">
        <f t="shared" si="0"/>
        <v>0</v>
      </c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</row>
    <row r="15" spans="1:39">
      <c r="A15" s="87" t="s">
        <v>14</v>
      </c>
      <c r="B15" s="88"/>
      <c r="C15" s="31">
        <f t="shared" si="0"/>
        <v>0</v>
      </c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</row>
    <row r="16" spans="1:39">
      <c r="A16" s="87" t="s">
        <v>14</v>
      </c>
      <c r="B16" s="88"/>
      <c r="C16" s="31">
        <f t="shared" si="0"/>
        <v>0</v>
      </c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</row>
    <row r="17" spans="1:40">
      <c r="A17" s="87" t="s">
        <v>14</v>
      </c>
      <c r="B17" s="88"/>
      <c r="C17" s="31">
        <f t="shared" si="0"/>
        <v>0</v>
      </c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</row>
    <row r="18" spans="1:40">
      <c r="A18" s="87" t="s">
        <v>14</v>
      </c>
      <c r="B18" s="88"/>
      <c r="C18" s="31">
        <f t="shared" si="0"/>
        <v>0</v>
      </c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</row>
    <row r="19" spans="1:40">
      <c r="A19" s="87" t="s">
        <v>14</v>
      </c>
      <c r="B19" s="88"/>
      <c r="C19" s="31">
        <f t="shared" si="0"/>
        <v>0</v>
      </c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</row>
    <row r="20" spans="1:40">
      <c r="A20" s="78" t="s">
        <v>56</v>
      </c>
      <c r="B20" s="79"/>
      <c r="C20" s="31">
        <f t="shared" si="0"/>
        <v>0</v>
      </c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</row>
    <row r="21" spans="1:40">
      <c r="A21" s="91" t="s">
        <v>13</v>
      </c>
      <c r="B21" s="92"/>
      <c r="C21" s="32">
        <f>SUM(D21:AM21)</f>
        <v>0</v>
      </c>
      <c r="D21" s="3">
        <f>SUM(D10:D19)-D20</f>
        <v>0</v>
      </c>
      <c r="E21" s="3">
        <f t="shared" ref="E21:AM21" si="1">SUM(E10:E19)-E20</f>
        <v>0</v>
      </c>
      <c r="F21" s="3">
        <f t="shared" si="1"/>
        <v>0</v>
      </c>
      <c r="G21" s="3">
        <f t="shared" si="1"/>
        <v>0</v>
      </c>
      <c r="H21" s="3">
        <f t="shared" si="1"/>
        <v>0</v>
      </c>
      <c r="I21" s="3">
        <f t="shared" si="1"/>
        <v>0</v>
      </c>
      <c r="J21" s="3">
        <f t="shared" si="1"/>
        <v>0</v>
      </c>
      <c r="K21" s="3">
        <f t="shared" si="1"/>
        <v>0</v>
      </c>
      <c r="L21" s="3">
        <f t="shared" si="1"/>
        <v>0</v>
      </c>
      <c r="M21" s="3">
        <f t="shared" si="1"/>
        <v>0</v>
      </c>
      <c r="N21" s="3">
        <f t="shared" si="1"/>
        <v>0</v>
      </c>
      <c r="O21" s="3">
        <f t="shared" si="1"/>
        <v>0</v>
      </c>
      <c r="P21" s="3">
        <f t="shared" si="1"/>
        <v>0</v>
      </c>
      <c r="Q21" s="3">
        <f t="shared" si="1"/>
        <v>0</v>
      </c>
      <c r="R21" s="3">
        <f t="shared" si="1"/>
        <v>0</v>
      </c>
      <c r="S21" s="3">
        <f t="shared" si="1"/>
        <v>0</v>
      </c>
      <c r="T21" s="3">
        <f t="shared" si="1"/>
        <v>0</v>
      </c>
      <c r="U21" s="3">
        <f t="shared" si="1"/>
        <v>0</v>
      </c>
      <c r="V21" s="3">
        <f t="shared" si="1"/>
        <v>0</v>
      </c>
      <c r="W21" s="3">
        <f t="shared" si="1"/>
        <v>0</v>
      </c>
      <c r="X21" s="3">
        <f t="shared" si="1"/>
        <v>0</v>
      </c>
      <c r="Y21" s="3">
        <f t="shared" si="1"/>
        <v>0</v>
      </c>
      <c r="Z21" s="3">
        <f t="shared" si="1"/>
        <v>0</v>
      </c>
      <c r="AA21" s="3">
        <f t="shared" si="1"/>
        <v>0</v>
      </c>
      <c r="AB21" s="3">
        <f t="shared" si="1"/>
        <v>0</v>
      </c>
      <c r="AC21" s="3">
        <f t="shared" si="1"/>
        <v>0</v>
      </c>
      <c r="AD21" s="3">
        <f t="shared" si="1"/>
        <v>0</v>
      </c>
      <c r="AE21" s="3">
        <f t="shared" si="1"/>
        <v>0</v>
      </c>
      <c r="AF21" s="3">
        <f t="shared" si="1"/>
        <v>0</v>
      </c>
      <c r="AG21" s="3">
        <f t="shared" si="1"/>
        <v>0</v>
      </c>
      <c r="AH21" s="3">
        <f t="shared" si="1"/>
        <v>0</v>
      </c>
      <c r="AI21" s="3">
        <f t="shared" si="1"/>
        <v>0</v>
      </c>
      <c r="AJ21" s="3">
        <f t="shared" si="1"/>
        <v>0</v>
      </c>
      <c r="AK21" s="3">
        <f t="shared" si="1"/>
        <v>0</v>
      </c>
      <c r="AL21" s="3">
        <f t="shared" si="1"/>
        <v>0</v>
      </c>
      <c r="AM21" s="3">
        <f t="shared" si="1"/>
        <v>0</v>
      </c>
    </row>
    <row r="22" spans="1:40">
      <c r="A22" s="91" t="s">
        <v>15</v>
      </c>
      <c r="B22" s="92"/>
      <c r="C22" s="32">
        <f>SUM(D22:AM22)</f>
        <v>0</v>
      </c>
      <c r="D22" s="31">
        <f>SUM(D10:D19)*0.15</f>
        <v>0</v>
      </c>
      <c r="E22" s="31">
        <f t="shared" ref="E22:AM22" si="2">SUM(E10:E19)*0.15</f>
        <v>0</v>
      </c>
      <c r="F22" s="31">
        <f t="shared" si="2"/>
        <v>0</v>
      </c>
      <c r="G22" s="31">
        <f t="shared" si="2"/>
        <v>0</v>
      </c>
      <c r="H22" s="31">
        <f t="shared" si="2"/>
        <v>0</v>
      </c>
      <c r="I22" s="31">
        <f t="shared" si="2"/>
        <v>0</v>
      </c>
      <c r="J22" s="31">
        <f t="shared" si="2"/>
        <v>0</v>
      </c>
      <c r="K22" s="31">
        <f t="shared" si="2"/>
        <v>0</v>
      </c>
      <c r="L22" s="31">
        <f t="shared" si="2"/>
        <v>0</v>
      </c>
      <c r="M22" s="31">
        <f t="shared" si="2"/>
        <v>0</v>
      </c>
      <c r="N22" s="31">
        <f t="shared" si="2"/>
        <v>0</v>
      </c>
      <c r="O22" s="31">
        <f t="shared" si="2"/>
        <v>0</v>
      </c>
      <c r="P22" s="31">
        <f t="shared" si="2"/>
        <v>0</v>
      </c>
      <c r="Q22" s="31">
        <f t="shared" si="2"/>
        <v>0</v>
      </c>
      <c r="R22" s="31">
        <f t="shared" si="2"/>
        <v>0</v>
      </c>
      <c r="S22" s="31">
        <f t="shared" si="2"/>
        <v>0</v>
      </c>
      <c r="T22" s="31">
        <f t="shared" si="2"/>
        <v>0</v>
      </c>
      <c r="U22" s="31">
        <f t="shared" si="2"/>
        <v>0</v>
      </c>
      <c r="V22" s="31">
        <f t="shared" si="2"/>
        <v>0</v>
      </c>
      <c r="W22" s="31">
        <f t="shared" si="2"/>
        <v>0</v>
      </c>
      <c r="X22" s="31">
        <f t="shared" si="2"/>
        <v>0</v>
      </c>
      <c r="Y22" s="31">
        <f t="shared" si="2"/>
        <v>0</v>
      </c>
      <c r="Z22" s="31">
        <f t="shared" si="2"/>
        <v>0</v>
      </c>
      <c r="AA22" s="31">
        <f t="shared" si="2"/>
        <v>0</v>
      </c>
      <c r="AB22" s="31">
        <f t="shared" si="2"/>
        <v>0</v>
      </c>
      <c r="AC22" s="31">
        <f t="shared" si="2"/>
        <v>0</v>
      </c>
      <c r="AD22" s="31">
        <f t="shared" si="2"/>
        <v>0</v>
      </c>
      <c r="AE22" s="31">
        <f t="shared" si="2"/>
        <v>0</v>
      </c>
      <c r="AF22" s="31">
        <f t="shared" si="2"/>
        <v>0</v>
      </c>
      <c r="AG22" s="31">
        <f t="shared" si="2"/>
        <v>0</v>
      </c>
      <c r="AH22" s="31">
        <f t="shared" si="2"/>
        <v>0</v>
      </c>
      <c r="AI22" s="31">
        <f t="shared" si="2"/>
        <v>0</v>
      </c>
      <c r="AJ22" s="31">
        <f t="shared" si="2"/>
        <v>0</v>
      </c>
      <c r="AK22" s="31">
        <f t="shared" si="2"/>
        <v>0</v>
      </c>
      <c r="AL22" s="31">
        <f t="shared" si="2"/>
        <v>0</v>
      </c>
      <c r="AM22" s="31">
        <f t="shared" si="2"/>
        <v>0</v>
      </c>
      <c r="AN22" s="30"/>
    </row>
    <row r="23" spans="1:40">
      <c r="A23" s="91" t="s">
        <v>8</v>
      </c>
      <c r="B23" s="92"/>
      <c r="C23" s="32">
        <f>C21+C22</f>
        <v>0</v>
      </c>
      <c r="D23" s="31">
        <f>D21+D22</f>
        <v>0</v>
      </c>
      <c r="E23" s="31">
        <f t="shared" ref="E23:AM23" si="3">E21+E22</f>
        <v>0</v>
      </c>
      <c r="F23" s="31">
        <f t="shared" si="3"/>
        <v>0</v>
      </c>
      <c r="G23" s="31">
        <f t="shared" si="3"/>
        <v>0</v>
      </c>
      <c r="H23" s="31">
        <f t="shared" si="3"/>
        <v>0</v>
      </c>
      <c r="I23" s="31">
        <f t="shared" si="3"/>
        <v>0</v>
      </c>
      <c r="J23" s="31">
        <f t="shared" si="3"/>
        <v>0</v>
      </c>
      <c r="K23" s="31">
        <f t="shared" si="3"/>
        <v>0</v>
      </c>
      <c r="L23" s="31">
        <f t="shared" si="3"/>
        <v>0</v>
      </c>
      <c r="M23" s="31">
        <f t="shared" si="3"/>
        <v>0</v>
      </c>
      <c r="N23" s="31">
        <f t="shared" si="3"/>
        <v>0</v>
      </c>
      <c r="O23" s="31">
        <f t="shared" si="3"/>
        <v>0</v>
      </c>
      <c r="P23" s="31">
        <f t="shared" si="3"/>
        <v>0</v>
      </c>
      <c r="Q23" s="31">
        <f t="shared" si="3"/>
        <v>0</v>
      </c>
      <c r="R23" s="31">
        <f t="shared" si="3"/>
        <v>0</v>
      </c>
      <c r="S23" s="31">
        <f t="shared" si="3"/>
        <v>0</v>
      </c>
      <c r="T23" s="31">
        <f t="shared" si="3"/>
        <v>0</v>
      </c>
      <c r="U23" s="31">
        <f t="shared" si="3"/>
        <v>0</v>
      </c>
      <c r="V23" s="31">
        <f t="shared" si="3"/>
        <v>0</v>
      </c>
      <c r="W23" s="31">
        <f t="shared" si="3"/>
        <v>0</v>
      </c>
      <c r="X23" s="31">
        <f t="shared" si="3"/>
        <v>0</v>
      </c>
      <c r="Y23" s="31">
        <f t="shared" si="3"/>
        <v>0</v>
      </c>
      <c r="Z23" s="31">
        <f t="shared" si="3"/>
        <v>0</v>
      </c>
      <c r="AA23" s="31">
        <f t="shared" si="3"/>
        <v>0</v>
      </c>
      <c r="AB23" s="31">
        <f t="shared" si="3"/>
        <v>0</v>
      </c>
      <c r="AC23" s="31">
        <f t="shared" si="3"/>
        <v>0</v>
      </c>
      <c r="AD23" s="31">
        <f t="shared" si="3"/>
        <v>0</v>
      </c>
      <c r="AE23" s="31">
        <f t="shared" si="3"/>
        <v>0</v>
      </c>
      <c r="AF23" s="31">
        <f t="shared" si="3"/>
        <v>0</v>
      </c>
      <c r="AG23" s="31">
        <f t="shared" si="3"/>
        <v>0</v>
      </c>
      <c r="AH23" s="31">
        <f t="shared" si="3"/>
        <v>0</v>
      </c>
      <c r="AI23" s="31">
        <f t="shared" si="3"/>
        <v>0</v>
      </c>
      <c r="AJ23" s="31">
        <f t="shared" si="3"/>
        <v>0</v>
      </c>
      <c r="AK23" s="31">
        <f t="shared" si="3"/>
        <v>0</v>
      </c>
      <c r="AL23" s="31">
        <f t="shared" si="3"/>
        <v>0</v>
      </c>
      <c r="AM23" s="31">
        <f t="shared" si="3"/>
        <v>0</v>
      </c>
    </row>
  </sheetData>
  <sheetProtection password="CA21" sheet="1" objects="1" scenarios="1"/>
  <mergeCells count="16">
    <mergeCell ref="A21:B21"/>
    <mergeCell ref="A22:B22"/>
    <mergeCell ref="A23:B23"/>
    <mergeCell ref="A14:B14"/>
    <mergeCell ref="A15:B15"/>
    <mergeCell ref="A16:B16"/>
    <mergeCell ref="A17:B17"/>
    <mergeCell ref="A18:B18"/>
    <mergeCell ref="A19:B19"/>
    <mergeCell ref="A2:G2"/>
    <mergeCell ref="A13:B13"/>
    <mergeCell ref="A8:B8"/>
    <mergeCell ref="A9:B9"/>
    <mergeCell ref="A10:B10"/>
    <mergeCell ref="A11:B11"/>
    <mergeCell ref="A12:B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Begroting DW</vt:lpstr>
      <vt:lpstr>Begroting SRA</vt:lpstr>
      <vt:lpstr>Samenvatting</vt:lpstr>
      <vt:lpstr>Liquiditeitsprognose</vt:lpstr>
    </vt:vector>
  </TitlesOfParts>
  <Company>Rijksoverheid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ATerpstra</dc:creator>
  <cp:lastModifiedBy>Koekkoek</cp:lastModifiedBy>
  <cp:lastPrinted>2015-01-08T08:54:46Z</cp:lastPrinted>
  <dcterms:created xsi:type="dcterms:W3CDTF">2014-11-17T10:25:02Z</dcterms:created>
  <dcterms:modified xsi:type="dcterms:W3CDTF">2016-07-14T09:57:07Z</dcterms:modified>
</cp:coreProperties>
</file>